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5"/>
  </bookViews>
  <sheets>
    <sheet name="Gráfico1" sheetId="1" r:id="rId1"/>
    <sheet name="Impreso" sheetId="2" r:id="rId2"/>
    <sheet name="R. JULIO" sheetId="3" r:id="rId3"/>
    <sheet name="R. AGOSTO" sheetId="4" r:id="rId4"/>
    <sheet name="corregido 2022" sheetId="5" r:id="rId5"/>
    <sheet name="CIRRE CREDENCIAL" sheetId="6" r:id="rId6"/>
    <sheet name="Hoja1" sheetId="7" state="hidden" r:id="rId7"/>
  </sheets>
  <externalReferences>
    <externalReference r:id="rId10"/>
  </externalReferences>
  <definedNames>
    <definedName name="año">'Hoja1'!$H$16:$H$46</definedName>
    <definedName name="_xlnm.Print_Area" localSheetId="5">'CIRRE CREDENCIAL'!$A$1:$N$48</definedName>
    <definedName name="_xlnm.Print_Area" localSheetId="4">'corregido 2022'!$A$1:$N$48</definedName>
    <definedName name="_xlnm.Print_Area" localSheetId="1">'Impreso'!$A$1:$Q$48</definedName>
    <definedName name="_xlnm.Print_Area" localSheetId="3">'R. AGOSTO'!$A$1:$N$48</definedName>
    <definedName name="_xlnm.Print_Area" localSheetId="2">'R. JULIO'!$A$1:$N$48</definedName>
    <definedName name="cancelada">'[1]Hoja1'!$J$16:$J$17</definedName>
    <definedName name="dia">'Hoja1'!$F$16:$F$46</definedName>
    <definedName name="emitidas">'Hoja1'!$J$16:$J$17</definedName>
    <definedName name="estado">'Hoja1'!$I$16:$I$47</definedName>
    <definedName name="mes">'Hoja1'!$G$16:$G$27</definedName>
    <definedName name="SEXO">'Hoja1'!$L$22:$L$23</definedName>
    <definedName name="_xlnm.Print_Titles" localSheetId="5">'CIRRE CREDENCIAL'!$1:$11</definedName>
    <definedName name="_xlnm.Print_Titles" localSheetId="4">'corregido 2022'!$1:$11</definedName>
    <definedName name="_xlnm.Print_Titles" localSheetId="1">'Impreso'!$1:$11</definedName>
    <definedName name="_xlnm.Print_Titles" localSheetId="3">'R. AGOSTO'!$1:$11</definedName>
    <definedName name="_xlnm.Print_Titles" localSheetId="2">'R. JULIO'!$1:$11</definedName>
  </definedNames>
  <calcPr fullCalcOnLoad="1"/>
</workbook>
</file>

<file path=xl/comments2.xml><?xml version="1.0" encoding="utf-8"?>
<comments xmlns="http://schemas.openxmlformats.org/spreadsheetml/2006/main">
  <authors>
    <author>INAPAM</author>
  </authors>
  <commentList>
    <comment ref="E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F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G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J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M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P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R45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</commentList>
</comments>
</file>

<file path=xl/comments3.xml><?xml version="1.0" encoding="utf-8"?>
<comments xmlns="http://schemas.openxmlformats.org/spreadsheetml/2006/main">
  <authors>
    <author>INAPAM</author>
  </authors>
  <commentList>
    <comment ref="D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E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F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J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M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</commentList>
</comments>
</file>

<file path=xl/comments4.xml><?xml version="1.0" encoding="utf-8"?>
<comments xmlns="http://schemas.openxmlformats.org/spreadsheetml/2006/main">
  <authors>
    <author>INAPAM</author>
  </authors>
  <commentList>
    <comment ref="D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E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F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J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M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</commentList>
</comments>
</file>

<file path=xl/comments5.xml><?xml version="1.0" encoding="utf-8"?>
<comments xmlns="http://schemas.openxmlformats.org/spreadsheetml/2006/main">
  <authors>
    <author>INAPAM</author>
  </authors>
  <commentList>
    <comment ref="D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E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F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J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M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</commentList>
</comments>
</file>

<file path=xl/comments6.xml><?xml version="1.0" encoding="utf-8"?>
<comments xmlns="http://schemas.openxmlformats.org/spreadsheetml/2006/main">
  <authors>
    <author>INAPAM</author>
  </authors>
  <commentList>
    <comment ref="D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E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F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J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  <comment ref="M46" authorId="0">
      <text>
        <r>
          <rPr>
            <b/>
            <sz val="8"/>
            <rFont val="Tahoma"/>
            <family val="2"/>
          </rPr>
          <t>INAPAM:</t>
        </r>
        <r>
          <rPr>
            <sz val="8"/>
            <rFont val="Tahoma"/>
            <family val="2"/>
          </rPr>
          <t xml:space="preserve">
INAPAM:
Ya tiene la auto suma favor de no modificar.
gracias</t>
        </r>
      </text>
    </comment>
  </commentList>
</comments>
</file>

<file path=xl/sharedStrings.xml><?xml version="1.0" encoding="utf-8"?>
<sst xmlns="http://schemas.openxmlformats.org/spreadsheetml/2006/main" count="461" uniqueCount="117">
  <si>
    <t>FOLIO DE CREDENCIALES</t>
  </si>
  <si>
    <t>DE</t>
  </si>
  <si>
    <t>AL</t>
  </si>
  <si>
    <t>SEXO</t>
  </si>
  <si>
    <t>TOTAL</t>
  </si>
  <si>
    <t>INSTITUTO NACIONAL DE LAS PERSONAS ADULTAS MAYORES</t>
  </si>
  <si>
    <t>DEPARTAMENTO DE AFILIACIÓN</t>
  </si>
  <si>
    <t>HOMBRES</t>
  </si>
  <si>
    <t>MUJERES</t>
  </si>
  <si>
    <t>ENTIDAD  FEDERATIVA:</t>
  </si>
  <si>
    <t>CAMBIO POR ACTUALIZACIÓN(C)</t>
  </si>
  <si>
    <t>REPOSICIÓN(R)</t>
  </si>
  <si>
    <t>TOTAL (NR)</t>
  </si>
  <si>
    <t>TOTAL (C)</t>
  </si>
  <si>
    <t>TOTAL(R)</t>
  </si>
  <si>
    <t>TOTAL (CAN)</t>
  </si>
  <si>
    <t xml:space="preserve">FECHA DE ELABORACIÓN     </t>
  </si>
  <si>
    <t>DIA</t>
  </si>
  <si>
    <t>MES</t>
  </si>
  <si>
    <t>AÑO</t>
  </si>
  <si>
    <t>NUEVO REGISTRO (NR)</t>
  </si>
  <si>
    <t>EXTRAVIO</t>
  </si>
  <si>
    <t>CANCELADAS</t>
  </si>
  <si>
    <t xml:space="preserve">RESERVA DE CREDENCIALES </t>
  </si>
  <si>
    <t xml:space="preserve">DURANTE EL MES DE  </t>
  </si>
  <si>
    <t>DIRECCIÓN DE PROGRAMAS ESTATALES</t>
  </si>
  <si>
    <t>INFORME MENSUAL CONCENTRADO DE TARJETA INAPAM (CARTÓN)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</si>
  <si>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</si>
  <si>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</si>
  <si>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</si>
  <si>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</si>
  <si>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</si>
  <si>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</si>
  <si>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</si>
  <si>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</si>
  <si>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</si>
  <si>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</si>
  <si>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</si>
  <si>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</si>
  <si>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</si>
  <si>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</si>
  <si>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</si>
  <si>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</si>
  <si>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</si>
  <si>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</si>
  <si>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</si>
  <si>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</si>
  <si>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</si>
  <si>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</si>
  <si>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</si>
  <si>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</si>
  <si>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</si>
  <si>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</si>
  <si>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</si>
  <si>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</si>
  <si>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 xml:space="preserve">Morelos 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</si>
  <si>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</si>
  <si>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</si>
  <si>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</si>
  <si>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</si>
  <si>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</si>
  <si>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</si>
  <si>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</si>
  <si>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</si>
  <si>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</si>
  <si>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</si>
  <si>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</si>
  <si>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</si>
  <si>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</si>
  <si>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</si>
  <si>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</si>
  <si>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TOTAL     (NR+C+R+EXT+       CAN)</t>
  </si>
  <si>
    <t>MÓDULO DE EXPEDICIÓN DE TARJETA INAPAM</t>
  </si>
  <si>
    <t>Inapam</t>
  </si>
  <si>
    <t>Transversalidad</t>
  </si>
  <si>
    <t xml:space="preserve">TOTAL (Reportadas con Acta) </t>
  </si>
  <si>
    <t>TARJETAS EXPEDIDAS A TRAVÉS DE: INAPAM Ó TRANSVERSALIDAD</t>
  </si>
  <si>
    <t>COLIMA</t>
  </si>
  <si>
    <t>ENERO</t>
  </si>
  <si>
    <t>COMALA</t>
  </si>
  <si>
    <t>A-001641000</t>
  </si>
  <si>
    <t>A-02153051</t>
  </si>
  <si>
    <t>A-02153082</t>
  </si>
  <si>
    <t>A-02153083</t>
  </si>
  <si>
    <t>A-02153100</t>
  </si>
  <si>
    <t>A-02153651</t>
  </si>
  <si>
    <t>A-02153688</t>
  </si>
  <si>
    <t>A-02153689</t>
  </si>
  <si>
    <t>A-02153700</t>
  </si>
  <si>
    <t>A-02154101</t>
  </si>
  <si>
    <t>A-02154190</t>
  </si>
  <si>
    <t>A-02154191</t>
  </si>
  <si>
    <t>A-02154200</t>
  </si>
  <si>
    <t>A-001644001</t>
  </si>
  <si>
    <t>A-001644050</t>
  </si>
  <si>
    <t>A-001644051</t>
  </si>
  <si>
    <t>A-001644080</t>
  </si>
  <si>
    <t>A-001644081</t>
  </si>
  <si>
    <t>A-001644100</t>
  </si>
  <si>
    <t>A-001177001</t>
  </si>
  <si>
    <t>A-001177021</t>
  </si>
  <si>
    <t>A-01177022</t>
  </si>
  <si>
    <t>A-01177047</t>
  </si>
  <si>
    <t>A-01177048</t>
  </si>
  <si>
    <t>A-01177069</t>
  </si>
  <si>
    <t>A-01177100</t>
  </si>
  <si>
    <t>A-001640951</t>
  </si>
  <si>
    <t>A-01177070</t>
  </si>
  <si>
    <t>A-01177099</t>
  </si>
  <si>
    <t>CREDENCIALES EFECTIVAS</t>
  </si>
  <si>
    <t>JULIO</t>
  </si>
  <si>
    <t>A-001648301</t>
  </si>
  <si>
    <t>A-001648347</t>
  </si>
  <si>
    <t>AGOSTO</t>
  </si>
  <si>
    <t>A-001648348</t>
  </si>
  <si>
    <t>A-001648400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</si>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</sst>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25" borderId="26" xfId="0" applyFont="1" applyFill="1" applyBorder="1" applyAlignment="1" applyProtection="1">
      <alignment horizontal="center" vertical="center" wrapText="1"/>
      <protection locked="0"/>
    </xf>
    <xf numFmtId="0" fontId="9" fillId="25" borderId="15" xfId="0" applyFont="1" applyFill="1" applyBorder="1" applyAlignment="1" applyProtection="1">
      <alignment horizontal="center" vertical="center" wrapText="1"/>
      <protection locked="0"/>
    </xf>
    <xf numFmtId="0" fontId="10" fillId="24" borderId="27" xfId="0" applyFont="1" applyFill="1" applyBorder="1" applyAlignment="1" applyProtection="1">
      <alignment horizontal="center" vertical="center"/>
      <protection locked="0"/>
    </xf>
    <xf numFmtId="0" fontId="10" fillId="24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10" fillId="25" borderId="34" xfId="0" applyFont="1" applyFill="1" applyBorder="1" applyAlignment="1" applyProtection="1">
      <alignment horizontal="center" vertical="center" wrapText="1"/>
      <protection locked="0"/>
    </xf>
    <xf numFmtId="0" fontId="10" fillId="25" borderId="35" xfId="0" applyFont="1" applyFill="1" applyBorder="1" applyAlignment="1" applyProtection="1">
      <alignment horizontal="center" vertical="center" wrapText="1"/>
      <protection locked="0"/>
    </xf>
    <xf numFmtId="0" fontId="10" fillId="25" borderId="36" xfId="0" applyFont="1" applyFill="1" applyBorder="1" applyAlignment="1" applyProtection="1">
      <alignment horizontal="center" vertical="center" wrapText="1"/>
      <protection locked="0"/>
    </xf>
    <xf numFmtId="0" fontId="10" fillId="25" borderId="24" xfId="0" applyFont="1" applyFill="1" applyBorder="1" applyAlignment="1" applyProtection="1">
      <alignment horizontal="center" vertical="center" wrapText="1"/>
      <protection locked="0"/>
    </xf>
    <xf numFmtId="0" fontId="9" fillId="24" borderId="37" xfId="0" applyFont="1" applyFill="1" applyBorder="1" applyAlignment="1" applyProtection="1">
      <alignment horizontal="center" vertical="center" wrapText="1"/>
      <protection locked="0"/>
    </xf>
    <xf numFmtId="0" fontId="9" fillId="24" borderId="38" xfId="0" applyFont="1" applyFill="1" applyBorder="1" applyAlignment="1" applyProtection="1">
      <alignment horizontal="center" vertical="center" wrapText="1"/>
      <protection locked="0"/>
    </xf>
    <xf numFmtId="0" fontId="9" fillId="24" borderId="39" xfId="0" applyFont="1" applyFill="1" applyBorder="1" applyAlignment="1" applyProtection="1">
      <alignment horizontal="center" vertical="center" wrapText="1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10" fillId="35" borderId="46" xfId="0" applyFont="1" applyFill="1" applyBorder="1" applyAlignment="1" applyProtection="1">
      <alignment horizontal="center" vertical="center" wrapText="1"/>
      <protection locked="0"/>
    </xf>
    <xf numFmtId="0" fontId="10" fillId="35" borderId="47" xfId="0" applyFont="1" applyFill="1" applyBorder="1" applyAlignment="1" applyProtection="1">
      <alignment horizontal="center" vertical="center" wrapText="1"/>
      <protection locked="0"/>
    </xf>
    <xf numFmtId="0" fontId="10" fillId="35" borderId="48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49" xfId="0" applyFont="1" applyFill="1" applyBorder="1" applyAlignment="1" applyProtection="1">
      <alignment horizontal="right"/>
      <protection locked="0"/>
    </xf>
    <xf numFmtId="0" fontId="10" fillId="34" borderId="29" xfId="0" applyFont="1" applyFill="1" applyBorder="1" applyAlignment="1" applyProtection="1">
      <alignment horizontal="center" vertical="center"/>
      <protection locked="0"/>
    </xf>
    <xf numFmtId="0" fontId="10" fillId="34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9" fillId="34" borderId="30" xfId="0" applyFont="1" applyFill="1" applyBorder="1" applyAlignment="1" applyProtection="1">
      <alignment horizontal="center" vertical="center" wrapText="1"/>
      <protection locked="0"/>
    </xf>
    <xf numFmtId="0" fontId="9" fillId="34" borderId="31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25"/>
          <c:y val="0.057"/>
          <c:w val="0.916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Impreso!$A$10:$Q$10</c:f>
              <c:numCache>
                <c:ptCount val="17"/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Impreso!$A$11:$Q$11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Impreso!$A$12:$Q$12</c:f>
              <c:numCache>
                <c:ptCount val="17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Impreso!$A$13:$Q$13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13</c:v>
                </c:pt>
                <c:pt idx="6">
                  <c:v>26</c:v>
                </c:pt>
                <c:pt idx="10">
                  <c:v>9</c:v>
                </c:pt>
                <c:pt idx="11">
                  <c:v>7</c:v>
                </c:pt>
                <c:pt idx="12">
                  <c:v>16</c:v>
                </c:pt>
                <c:pt idx="14">
                  <c:v>8</c:v>
                </c:pt>
                <c:pt idx="15">
                  <c:v>50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Impreso!$A$14:$Q$14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8</c:v>
                </c:pt>
                <c:pt idx="6">
                  <c:v>18</c:v>
                </c:pt>
                <c:pt idx="10">
                  <c:v>6</c:v>
                </c:pt>
                <c:pt idx="11">
                  <c:v>6</c:v>
                </c:pt>
                <c:pt idx="12">
                  <c:v>12</c:v>
                </c:pt>
                <c:pt idx="14">
                  <c:v>3</c:v>
                </c:pt>
                <c:pt idx="15">
                  <c:v>33</c:v>
                </c:pt>
                <c:pt idx="16">
                  <c:v>17</c:v>
                </c:pt>
              </c:numCache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Impreso!$A$15:$Q$15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4">
                  <c:v>1</c:v>
                </c:pt>
                <c:pt idx="15">
                  <c:v>18</c:v>
                </c:pt>
                <c:pt idx="16">
                  <c:v>-1</c:v>
                </c:pt>
              </c:numCache>
            </c:numRef>
          </c:val>
        </c:ser>
        <c:ser>
          <c:idx val="6"/>
          <c:order val="6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Impreso!$A$7:$Q$9</c:f>
              <c:multiLvlStrCache>
                <c:ptCount val="17"/>
                <c:lvl>
                  <c:pt idx="0">
                    <c:v>MÓDULO DE EXPEDICIÓN DE TARJETA INAPAM</c:v>
                  </c:pt>
                  <c:pt idx="1">
                    <c:v>TARJETAS EXPEDIDAS A TRAVÉS DE: INAPAM Ó TRANSVERSALIDAD</c:v>
                  </c:pt>
                  <c:pt idx="2">
                    <c:v>FOLIO DE CREDENCIALES</c:v>
                  </c:pt>
                  <c:pt idx="3">
                    <c:v>0</c:v>
                  </c:pt>
                  <c:pt idx="4">
                    <c:v>NUEVO REGISTRO (NR)</c:v>
                  </c:pt>
                  <c:pt idx="5">
                    <c:v>0</c:v>
                  </c:pt>
                  <c:pt idx="6">
                    <c:v>0</c:v>
                  </c:pt>
                  <c:pt idx="7">
                    <c:v>CAMBIO POR ACTUALIZACIÓN(C)</c:v>
                  </c:pt>
                  <c:pt idx="8">
                    <c:v>FECHA DE ELABORACIÓN     </c:v>
                  </c:pt>
                  <c:pt idx="9">
                    <c:v>0</c:v>
                  </c:pt>
                  <c:pt idx="10">
                    <c:v>REPOSICIÓN(R)</c:v>
                  </c:pt>
                  <c:pt idx="11">
                    <c:v>0</c:v>
                  </c:pt>
                  <c:pt idx="12">
                    <c:v>DIA</c:v>
                  </c:pt>
                  <c:pt idx="13">
                    <c:v>EXTRAVIO</c:v>
                  </c:pt>
                  <c:pt idx="14">
                    <c:v>CANCELADAS</c:v>
                  </c:pt>
                  <c:pt idx="15">
                    <c:v>TOTAL     (NR+C+R+EXT+       CAN)</c:v>
                  </c:pt>
                  <c:pt idx="16">
                    <c:v>RESERVA DE CREDENCIALES </c:v>
                  </c:pt>
                </c:lvl>
                <c:lvl>
                  <c:pt idx="0">
                    <c:v>ENTIDAD  FEDERATIVA:</c:v>
                  </c:pt>
                  <c:pt idx="2">
                    <c:v>COLIMA</c:v>
                  </c:pt>
                  <c:pt idx="12">
                    <c:v>31</c:v>
                  </c:pt>
                  <c:pt idx="13">
                    <c:v>MES</c:v>
                  </c:pt>
                  <c:pt idx="14">
                    <c:v>AÑO</c:v>
                  </c:pt>
                </c:lvl>
                <c:lvl>
                  <c:pt idx="13">
                    <c:v>ENERO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Impreso!$A$16:$Q$16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14</c:v>
                </c:pt>
                <c:pt idx="6">
                  <c:v>21</c:v>
                </c:pt>
                <c:pt idx="10">
                  <c:v>9</c:v>
                </c:pt>
                <c:pt idx="11">
                  <c:v>4</c:v>
                </c:pt>
                <c:pt idx="12">
                  <c:v>13</c:v>
                </c:pt>
                <c:pt idx="14">
                  <c:v>4</c:v>
                </c:pt>
                <c:pt idx="15">
                  <c:v>38</c:v>
                </c:pt>
                <c:pt idx="16">
                  <c:v>12</c:v>
                </c:pt>
              </c:numCache>
            </c:numRef>
          </c:val>
        </c:ser>
        <c:overlap val="-27"/>
        <c:gapWidth val="219"/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59082"/>
        <c:crosses val="autoZero"/>
        <c:auto val="1"/>
        <c:lblOffset val="100"/>
        <c:tickLblSkip val="1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951"/>
          <c:w val="0.447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0</xdr:row>
      <xdr:rowOff>95250</xdr:rowOff>
    </xdr:from>
    <xdr:to>
      <xdr:col>16</xdr:col>
      <xdr:colOff>952500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95250"/>
          <a:ext cx="2695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352425</xdr:colOff>
      <xdr:row>3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819150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76200</xdr:rowOff>
    </xdr:from>
    <xdr:to>
      <xdr:col>13</xdr:col>
      <xdr:colOff>171450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76200"/>
          <a:ext cx="2105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819150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76200</xdr:rowOff>
    </xdr:from>
    <xdr:to>
      <xdr:col>13</xdr:col>
      <xdr:colOff>171450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76200"/>
          <a:ext cx="2105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819150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76200</xdr:rowOff>
    </xdr:from>
    <xdr:to>
      <xdr:col>13</xdr:col>
      <xdr:colOff>171450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76200"/>
          <a:ext cx="2105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819150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76200</xdr:rowOff>
    </xdr:from>
    <xdr:to>
      <xdr:col>13</xdr:col>
      <xdr:colOff>171450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76200"/>
          <a:ext cx="2105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ce\Documents\INAPAM\2022\SEPTIEMBRE\FORMATO%20INFORME%20AFILIACION%20A-001648348%20AL%20A001648400%20COMA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Impreso"/>
      <sheetName val="Hoja1"/>
    </sheetNames>
    <sheetDataSet>
      <sheetData sheetId="2">
        <row r="16">
          <cell r="J16" t="str">
            <v>Inapam</v>
          </cell>
        </row>
        <row r="17">
          <cell r="J17" t="str">
            <v>Transversalidad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85" zoomScaleNormal="85" zoomScaleSheetLayoutView="70" workbookViewId="0" topLeftCell="C1">
      <selection activeCell="R27" sqref="R27"/>
    </sheetView>
  </sheetViews>
  <sheetFormatPr defaultColWidth="11.421875" defaultRowHeight="12.75"/>
  <cols>
    <col min="1" max="1" width="29.7109375" style="1" customWidth="1"/>
    <col min="2" max="2" width="20.7109375" style="1" customWidth="1"/>
    <col min="3" max="4" width="16.140625" style="1" customWidth="1"/>
    <col min="5" max="6" width="9.7109375" style="1" customWidth="1"/>
    <col min="7" max="7" width="12.8515625" style="1" customWidth="1"/>
    <col min="8" max="9" width="9.7109375" style="1" customWidth="1"/>
    <col min="10" max="10" width="12.8515625" style="1" customWidth="1"/>
    <col min="11" max="12" width="9.7109375" style="1" customWidth="1"/>
    <col min="13" max="13" width="12.8515625" style="1" customWidth="1"/>
    <col min="14" max="14" width="14.8515625" style="1" bestFit="1" customWidth="1"/>
    <col min="15" max="15" width="14.8515625" style="1" customWidth="1"/>
    <col min="16" max="16" width="16.00390625" style="1" customWidth="1"/>
    <col min="17" max="17" width="16.140625" style="1" customWidth="1"/>
    <col min="18" max="16384" width="11.421875" style="1" customWidth="1"/>
  </cols>
  <sheetData>
    <row r="1" spans="1:17" ht="18" customHeight="1">
      <c r="A1" s="100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ht="15" customHeigh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7" ht="15" customHeight="1">
      <c r="A3" s="103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5" customHeight="1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15" customHeight="1">
      <c r="A5" s="3"/>
      <c r="B5" s="4"/>
      <c r="C5" s="4"/>
      <c r="D5" s="117" t="s">
        <v>24</v>
      </c>
      <c r="E5" s="117"/>
      <c r="F5" s="118"/>
      <c r="G5" s="81" t="s">
        <v>78</v>
      </c>
      <c r="H5" s="82"/>
      <c r="I5" s="83"/>
      <c r="J5" s="2" t="s">
        <v>1</v>
      </c>
      <c r="K5" s="5">
        <v>2022</v>
      </c>
      <c r="L5" s="4"/>
      <c r="M5" s="4"/>
      <c r="N5" s="4"/>
      <c r="O5" s="4"/>
      <c r="P5" s="4"/>
      <c r="Q5" s="28"/>
    </row>
    <row r="6" spans="1:17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8"/>
    </row>
    <row r="7" spans="1:18" ht="15" customHeight="1">
      <c r="A7" s="6" t="s">
        <v>9</v>
      </c>
      <c r="B7" s="36"/>
      <c r="C7" s="109" t="s">
        <v>77</v>
      </c>
      <c r="D7" s="110"/>
      <c r="E7" s="110"/>
      <c r="F7" s="110"/>
      <c r="G7" s="111"/>
      <c r="H7" s="7"/>
      <c r="I7" s="112" t="s">
        <v>16</v>
      </c>
      <c r="J7" s="113"/>
      <c r="K7" s="113"/>
      <c r="L7" s="21"/>
      <c r="M7" s="5">
        <v>31</v>
      </c>
      <c r="N7" s="23" t="s">
        <v>78</v>
      </c>
      <c r="O7" s="24">
        <v>2022</v>
      </c>
      <c r="P7" s="27"/>
      <c r="Q7" s="28"/>
      <c r="R7" s="26"/>
    </row>
    <row r="8" spans="1:19" ht="15" customHeight="1" thickBot="1">
      <c r="A8" s="3"/>
      <c r="B8" s="4"/>
      <c r="C8" s="96"/>
      <c r="D8" s="96"/>
      <c r="E8" s="96"/>
      <c r="F8" s="96"/>
      <c r="G8" s="96"/>
      <c r="H8" s="4"/>
      <c r="I8" s="4"/>
      <c r="J8" s="4"/>
      <c r="K8" s="4"/>
      <c r="L8" s="8"/>
      <c r="M8" s="8" t="s">
        <v>17</v>
      </c>
      <c r="N8" s="8" t="s">
        <v>18</v>
      </c>
      <c r="O8" s="8" t="s">
        <v>19</v>
      </c>
      <c r="P8" s="8"/>
      <c r="Q8" s="28"/>
      <c r="S8" s="9"/>
    </row>
    <row r="9" spans="1:17" ht="21.75" customHeight="1">
      <c r="A9" s="132" t="s">
        <v>72</v>
      </c>
      <c r="B9" s="97" t="s">
        <v>76</v>
      </c>
      <c r="C9" s="85" t="s">
        <v>0</v>
      </c>
      <c r="D9" s="86"/>
      <c r="E9" s="135" t="s">
        <v>20</v>
      </c>
      <c r="F9" s="135"/>
      <c r="G9" s="135"/>
      <c r="H9" s="119" t="s">
        <v>10</v>
      </c>
      <c r="I9" s="119"/>
      <c r="J9" s="120"/>
      <c r="K9" s="124" t="s">
        <v>11</v>
      </c>
      <c r="L9" s="124"/>
      <c r="M9" s="125"/>
      <c r="N9" s="43" t="s">
        <v>21</v>
      </c>
      <c r="O9" s="44" t="s">
        <v>22</v>
      </c>
      <c r="P9" s="93" t="s">
        <v>71</v>
      </c>
      <c r="Q9" s="114" t="s">
        <v>23</v>
      </c>
    </row>
    <row r="10" spans="1:17" s="10" customFormat="1" ht="21.75" customHeight="1">
      <c r="A10" s="133"/>
      <c r="B10" s="98"/>
      <c r="C10" s="87"/>
      <c r="D10" s="88"/>
      <c r="E10" s="131" t="s">
        <v>3</v>
      </c>
      <c r="F10" s="131"/>
      <c r="G10" s="127" t="s">
        <v>12</v>
      </c>
      <c r="H10" s="84" t="s">
        <v>3</v>
      </c>
      <c r="I10" s="84"/>
      <c r="J10" s="129" t="s">
        <v>13</v>
      </c>
      <c r="K10" s="131" t="s">
        <v>3</v>
      </c>
      <c r="L10" s="131"/>
      <c r="M10" s="127" t="s">
        <v>14</v>
      </c>
      <c r="N10" s="91" t="s">
        <v>75</v>
      </c>
      <c r="O10" s="89" t="s">
        <v>15</v>
      </c>
      <c r="P10" s="94"/>
      <c r="Q10" s="115"/>
    </row>
    <row r="11" spans="1:17" s="10" customFormat="1" ht="23.25" customHeight="1" thickBot="1">
      <c r="A11" s="134"/>
      <c r="B11" s="99"/>
      <c r="C11" s="41" t="s">
        <v>1</v>
      </c>
      <c r="D11" s="42" t="s">
        <v>2</v>
      </c>
      <c r="E11" s="33" t="s">
        <v>7</v>
      </c>
      <c r="F11" s="33" t="s">
        <v>8</v>
      </c>
      <c r="G11" s="128"/>
      <c r="H11" s="40" t="s">
        <v>7</v>
      </c>
      <c r="I11" s="40" t="s">
        <v>8</v>
      </c>
      <c r="J11" s="130"/>
      <c r="K11" s="33" t="s">
        <v>7</v>
      </c>
      <c r="L11" s="33" t="s">
        <v>8</v>
      </c>
      <c r="M11" s="128"/>
      <c r="N11" s="92"/>
      <c r="O11" s="90"/>
      <c r="P11" s="95"/>
      <c r="Q11" s="116"/>
    </row>
    <row r="12" spans="1:17" ht="21" customHeight="1">
      <c r="A12" s="12"/>
      <c r="B12" s="37"/>
      <c r="C12" s="11"/>
      <c r="D12" s="11"/>
      <c r="E12" s="13"/>
      <c r="F12" s="13"/>
      <c r="G12" s="19"/>
      <c r="H12" s="13"/>
      <c r="I12" s="13"/>
      <c r="J12" s="19"/>
      <c r="K12" s="13"/>
      <c r="L12" s="13"/>
      <c r="M12" s="19"/>
      <c r="N12" s="13"/>
      <c r="O12" s="22"/>
      <c r="P12" s="25"/>
      <c r="Q12" s="29"/>
    </row>
    <row r="13" spans="1:18" ht="21" customHeight="1">
      <c r="A13" s="12" t="s">
        <v>79</v>
      </c>
      <c r="B13" s="37" t="s">
        <v>74</v>
      </c>
      <c r="C13" s="11" t="s">
        <v>106</v>
      </c>
      <c r="D13" s="11" t="s">
        <v>80</v>
      </c>
      <c r="E13" s="13">
        <v>13</v>
      </c>
      <c r="F13" s="13">
        <v>13</v>
      </c>
      <c r="G13" s="18">
        <f aca="true" t="shared" si="0" ref="G13:G27">E13+F13</f>
        <v>26</v>
      </c>
      <c r="H13" s="13"/>
      <c r="I13" s="13"/>
      <c r="J13" s="19"/>
      <c r="K13" s="13">
        <v>9</v>
      </c>
      <c r="L13" s="13">
        <v>7</v>
      </c>
      <c r="M13" s="19">
        <f aca="true" t="shared" si="1" ref="M13:M27">K13+L13</f>
        <v>16</v>
      </c>
      <c r="N13" s="13"/>
      <c r="O13" s="22">
        <v>8</v>
      </c>
      <c r="P13" s="25">
        <f>G13+J13+M13+O13</f>
        <v>50</v>
      </c>
      <c r="Q13" s="29">
        <v>0</v>
      </c>
      <c r="R13" s="1">
        <f>G13+M13</f>
        <v>42</v>
      </c>
    </row>
    <row r="14" spans="1:18" ht="21" customHeight="1">
      <c r="A14" s="12" t="s">
        <v>79</v>
      </c>
      <c r="B14" s="37" t="s">
        <v>74</v>
      </c>
      <c r="C14" s="11" t="s">
        <v>81</v>
      </c>
      <c r="D14" s="11" t="s">
        <v>82</v>
      </c>
      <c r="E14" s="13">
        <v>10</v>
      </c>
      <c r="F14" s="13">
        <v>8</v>
      </c>
      <c r="G14" s="18">
        <f t="shared" si="0"/>
        <v>18</v>
      </c>
      <c r="H14" s="13"/>
      <c r="I14" s="13"/>
      <c r="J14" s="19"/>
      <c r="K14" s="13">
        <v>6</v>
      </c>
      <c r="L14" s="13">
        <v>6</v>
      </c>
      <c r="M14" s="19">
        <f t="shared" si="1"/>
        <v>12</v>
      </c>
      <c r="N14" s="13"/>
      <c r="O14" s="22">
        <v>3</v>
      </c>
      <c r="P14" s="25">
        <f aca="true" t="shared" si="2" ref="P14:P23">G14+J14+M14+O14</f>
        <v>33</v>
      </c>
      <c r="Q14" s="29">
        <f>50-P14</f>
        <v>17</v>
      </c>
      <c r="R14" s="1">
        <f aca="true" t="shared" si="3" ref="R14:R27">G14+M14</f>
        <v>30</v>
      </c>
    </row>
    <row r="15" spans="1:18" ht="21" customHeight="1">
      <c r="A15" s="12" t="s">
        <v>79</v>
      </c>
      <c r="B15" s="37" t="s">
        <v>74</v>
      </c>
      <c r="C15" s="11" t="s">
        <v>83</v>
      </c>
      <c r="D15" s="11" t="s">
        <v>84</v>
      </c>
      <c r="E15" s="13">
        <v>3</v>
      </c>
      <c r="F15" s="13">
        <v>2</v>
      </c>
      <c r="G15" s="18">
        <f t="shared" si="0"/>
        <v>5</v>
      </c>
      <c r="H15" s="13"/>
      <c r="I15" s="13"/>
      <c r="J15" s="19"/>
      <c r="K15" s="13">
        <v>4</v>
      </c>
      <c r="L15" s="13">
        <v>8</v>
      </c>
      <c r="M15" s="19">
        <f t="shared" si="1"/>
        <v>12</v>
      </c>
      <c r="N15" s="13"/>
      <c r="O15" s="22">
        <v>1</v>
      </c>
      <c r="P15" s="25">
        <f t="shared" si="2"/>
        <v>18</v>
      </c>
      <c r="Q15" s="29">
        <f>Q14-P15</f>
        <v>-1</v>
      </c>
      <c r="R15" s="1">
        <f t="shared" si="3"/>
        <v>17</v>
      </c>
    </row>
    <row r="16" spans="1:18" ht="21" customHeight="1">
      <c r="A16" s="12" t="s">
        <v>79</v>
      </c>
      <c r="B16" s="37" t="s">
        <v>74</v>
      </c>
      <c r="C16" s="11" t="s">
        <v>85</v>
      </c>
      <c r="D16" s="11" t="s">
        <v>86</v>
      </c>
      <c r="E16" s="13">
        <v>7</v>
      </c>
      <c r="F16" s="13">
        <v>14</v>
      </c>
      <c r="G16" s="18">
        <f t="shared" si="0"/>
        <v>21</v>
      </c>
      <c r="H16" s="13"/>
      <c r="I16" s="13"/>
      <c r="J16" s="19"/>
      <c r="K16" s="13">
        <v>9</v>
      </c>
      <c r="L16" s="13">
        <v>4</v>
      </c>
      <c r="M16" s="19">
        <f t="shared" si="1"/>
        <v>13</v>
      </c>
      <c r="N16" s="13"/>
      <c r="O16" s="22">
        <v>4</v>
      </c>
      <c r="P16" s="25">
        <f t="shared" si="2"/>
        <v>38</v>
      </c>
      <c r="Q16" s="29">
        <f>50-P16</f>
        <v>12</v>
      </c>
      <c r="R16" s="1">
        <f t="shared" si="3"/>
        <v>34</v>
      </c>
    </row>
    <row r="17" spans="1:18" ht="21" customHeight="1">
      <c r="A17" s="12" t="s">
        <v>79</v>
      </c>
      <c r="B17" s="37" t="s">
        <v>74</v>
      </c>
      <c r="C17" s="11" t="s">
        <v>87</v>
      </c>
      <c r="D17" s="11" t="s">
        <v>88</v>
      </c>
      <c r="E17" s="13">
        <v>4</v>
      </c>
      <c r="F17" s="13">
        <v>6</v>
      </c>
      <c r="G17" s="18">
        <f t="shared" si="0"/>
        <v>10</v>
      </c>
      <c r="H17" s="13"/>
      <c r="I17" s="13"/>
      <c r="J17" s="19"/>
      <c r="K17" s="13">
        <v>0</v>
      </c>
      <c r="L17" s="13">
        <v>1</v>
      </c>
      <c r="M17" s="19">
        <f t="shared" si="1"/>
        <v>1</v>
      </c>
      <c r="N17" s="13"/>
      <c r="O17" s="22">
        <v>1</v>
      </c>
      <c r="P17" s="25">
        <f t="shared" si="2"/>
        <v>12</v>
      </c>
      <c r="Q17" s="29">
        <v>100</v>
      </c>
      <c r="R17" s="1">
        <f t="shared" si="3"/>
        <v>11</v>
      </c>
    </row>
    <row r="18" spans="1:18" ht="21" customHeight="1">
      <c r="A18" s="12" t="s">
        <v>79</v>
      </c>
      <c r="B18" s="37" t="s">
        <v>74</v>
      </c>
      <c r="C18" s="11" t="s">
        <v>89</v>
      </c>
      <c r="D18" s="11" t="s">
        <v>90</v>
      </c>
      <c r="E18" s="13">
        <f>20-E17</f>
        <v>16</v>
      </c>
      <c r="F18" s="13">
        <f>28-F17</f>
        <v>22</v>
      </c>
      <c r="G18" s="18">
        <f t="shared" si="0"/>
        <v>38</v>
      </c>
      <c r="H18" s="13"/>
      <c r="I18" s="13"/>
      <c r="J18" s="19"/>
      <c r="K18" s="13">
        <f>17-K17</f>
        <v>17</v>
      </c>
      <c r="L18" s="13">
        <f>22-L17</f>
        <v>21</v>
      </c>
      <c r="M18" s="19">
        <f t="shared" si="1"/>
        <v>38</v>
      </c>
      <c r="N18" s="13"/>
      <c r="O18" s="22">
        <f>15-O17</f>
        <v>14</v>
      </c>
      <c r="P18" s="25">
        <f t="shared" si="2"/>
        <v>90</v>
      </c>
      <c r="Q18" s="29">
        <f>Q17-P18</f>
        <v>10</v>
      </c>
      <c r="R18" s="1">
        <f t="shared" si="3"/>
        <v>76</v>
      </c>
    </row>
    <row r="19" spans="1:18" ht="21" customHeight="1">
      <c r="A19" s="12" t="s">
        <v>79</v>
      </c>
      <c r="B19" s="37" t="s">
        <v>74</v>
      </c>
      <c r="C19" s="11" t="s">
        <v>91</v>
      </c>
      <c r="D19" s="11" t="s">
        <v>92</v>
      </c>
      <c r="E19" s="13">
        <v>2</v>
      </c>
      <c r="F19" s="13">
        <v>3</v>
      </c>
      <c r="G19" s="18">
        <f t="shared" si="0"/>
        <v>5</v>
      </c>
      <c r="H19" s="13"/>
      <c r="I19" s="13"/>
      <c r="J19" s="19"/>
      <c r="K19" s="13">
        <v>2</v>
      </c>
      <c r="L19" s="13">
        <v>3</v>
      </c>
      <c r="M19" s="19">
        <f t="shared" si="1"/>
        <v>5</v>
      </c>
      <c r="N19" s="13"/>
      <c r="O19" s="22">
        <v>0</v>
      </c>
      <c r="P19" s="25">
        <f t="shared" si="2"/>
        <v>10</v>
      </c>
      <c r="Q19" s="29">
        <f>10-P19</f>
        <v>0</v>
      </c>
      <c r="R19" s="1">
        <f t="shared" si="3"/>
        <v>10</v>
      </c>
    </row>
    <row r="20" spans="1:18" ht="21" customHeight="1">
      <c r="A20" s="12" t="s">
        <v>79</v>
      </c>
      <c r="B20" s="37" t="s">
        <v>74</v>
      </c>
      <c r="C20" s="11" t="s">
        <v>93</v>
      </c>
      <c r="D20" s="11" t="s">
        <v>94</v>
      </c>
      <c r="E20" s="13">
        <v>15</v>
      </c>
      <c r="F20" s="13">
        <v>16</v>
      </c>
      <c r="G20" s="18">
        <f t="shared" si="0"/>
        <v>31</v>
      </c>
      <c r="H20" s="13"/>
      <c r="I20" s="13"/>
      <c r="J20" s="19"/>
      <c r="K20" s="13">
        <v>6</v>
      </c>
      <c r="L20" s="13">
        <v>9</v>
      </c>
      <c r="M20" s="19">
        <f t="shared" si="1"/>
        <v>15</v>
      </c>
      <c r="N20" s="13"/>
      <c r="O20" s="13">
        <v>4</v>
      </c>
      <c r="P20" s="25">
        <f t="shared" si="2"/>
        <v>50</v>
      </c>
      <c r="Q20" s="29">
        <f>100-P20</f>
        <v>50</v>
      </c>
      <c r="R20" s="1">
        <f t="shared" si="3"/>
        <v>46</v>
      </c>
    </row>
    <row r="21" spans="1:18" ht="21" customHeight="1">
      <c r="A21" s="12" t="s">
        <v>79</v>
      </c>
      <c r="B21" s="37" t="s">
        <v>74</v>
      </c>
      <c r="C21" s="11" t="s">
        <v>95</v>
      </c>
      <c r="D21" s="11" t="s">
        <v>96</v>
      </c>
      <c r="E21" s="13">
        <v>9</v>
      </c>
      <c r="F21" s="13">
        <v>8</v>
      </c>
      <c r="G21" s="18">
        <f t="shared" si="0"/>
        <v>17</v>
      </c>
      <c r="H21" s="13"/>
      <c r="I21" s="13"/>
      <c r="J21" s="19"/>
      <c r="K21" s="13">
        <v>5</v>
      </c>
      <c r="L21" s="13">
        <v>3</v>
      </c>
      <c r="M21" s="19">
        <f t="shared" si="1"/>
        <v>8</v>
      </c>
      <c r="N21" s="13"/>
      <c r="O21" s="22">
        <v>4</v>
      </c>
      <c r="P21" s="25">
        <f t="shared" si="2"/>
        <v>29</v>
      </c>
      <c r="Q21" s="29">
        <f>50-P21</f>
        <v>21</v>
      </c>
      <c r="R21" s="1">
        <f t="shared" si="3"/>
        <v>25</v>
      </c>
    </row>
    <row r="22" spans="1:18" ht="21" customHeight="1">
      <c r="A22" s="12" t="s">
        <v>79</v>
      </c>
      <c r="B22" s="37" t="s">
        <v>74</v>
      </c>
      <c r="C22" s="11" t="s">
        <v>97</v>
      </c>
      <c r="D22" s="11" t="s">
        <v>98</v>
      </c>
      <c r="E22" s="13">
        <v>6</v>
      </c>
      <c r="F22" s="13">
        <v>5</v>
      </c>
      <c r="G22" s="18">
        <f t="shared" si="0"/>
        <v>11</v>
      </c>
      <c r="H22" s="13"/>
      <c r="I22" s="13"/>
      <c r="J22" s="19"/>
      <c r="K22" s="13">
        <v>2</v>
      </c>
      <c r="L22" s="13">
        <v>2</v>
      </c>
      <c r="M22" s="19">
        <f t="shared" si="1"/>
        <v>4</v>
      </c>
      <c r="N22" s="13"/>
      <c r="O22" s="22">
        <v>4</v>
      </c>
      <c r="P22" s="25">
        <f t="shared" si="2"/>
        <v>19</v>
      </c>
      <c r="Q22" s="29">
        <f>20-P22+100</f>
        <v>101</v>
      </c>
      <c r="R22" s="1">
        <f t="shared" si="3"/>
        <v>15</v>
      </c>
    </row>
    <row r="23" spans="1:18" ht="21" customHeight="1">
      <c r="A23" s="12" t="s">
        <v>79</v>
      </c>
      <c r="B23" s="37" t="s">
        <v>74</v>
      </c>
      <c r="C23" s="11" t="s">
        <v>99</v>
      </c>
      <c r="D23" s="11" t="s">
        <v>100</v>
      </c>
      <c r="E23" s="13">
        <v>6</v>
      </c>
      <c r="F23" s="13">
        <v>3</v>
      </c>
      <c r="G23" s="18">
        <f t="shared" si="0"/>
        <v>9</v>
      </c>
      <c r="H23" s="13"/>
      <c r="I23" s="13"/>
      <c r="J23" s="19"/>
      <c r="K23" s="13">
        <v>4</v>
      </c>
      <c r="L23" s="13">
        <v>4</v>
      </c>
      <c r="M23" s="19">
        <f t="shared" si="1"/>
        <v>8</v>
      </c>
      <c r="N23" s="13"/>
      <c r="O23" s="22">
        <v>4</v>
      </c>
      <c r="P23" s="25">
        <f t="shared" si="2"/>
        <v>21</v>
      </c>
      <c r="Q23" s="29">
        <f>100-P23</f>
        <v>79</v>
      </c>
      <c r="R23" s="1">
        <f t="shared" si="3"/>
        <v>17</v>
      </c>
    </row>
    <row r="24" spans="1:18" ht="21" customHeight="1">
      <c r="A24" s="12" t="s">
        <v>79</v>
      </c>
      <c r="B24" s="37" t="s">
        <v>74</v>
      </c>
      <c r="C24" s="11" t="s">
        <v>101</v>
      </c>
      <c r="D24" s="11" t="s">
        <v>102</v>
      </c>
      <c r="E24" s="13">
        <v>8</v>
      </c>
      <c r="F24" s="13">
        <v>10</v>
      </c>
      <c r="G24" s="18">
        <f t="shared" si="0"/>
        <v>18</v>
      </c>
      <c r="H24" s="13"/>
      <c r="I24" s="13"/>
      <c r="J24" s="19"/>
      <c r="K24" s="13">
        <v>3</v>
      </c>
      <c r="L24" s="13">
        <v>3</v>
      </c>
      <c r="M24" s="19">
        <f t="shared" si="1"/>
        <v>6</v>
      </c>
      <c r="N24" s="13"/>
      <c r="O24" s="22">
        <v>2</v>
      </c>
      <c r="P24" s="25">
        <f>G24+J24+M24+O24</f>
        <v>26</v>
      </c>
      <c r="Q24" s="29">
        <f>79-P24</f>
        <v>53</v>
      </c>
      <c r="R24" s="1">
        <f t="shared" si="3"/>
        <v>24</v>
      </c>
    </row>
    <row r="25" spans="1:18" ht="21" customHeight="1">
      <c r="A25" s="12" t="s">
        <v>79</v>
      </c>
      <c r="B25" s="37" t="s">
        <v>74</v>
      </c>
      <c r="C25" s="11" t="s">
        <v>103</v>
      </c>
      <c r="D25" s="11" t="s">
        <v>104</v>
      </c>
      <c r="E25" s="13">
        <v>7</v>
      </c>
      <c r="F25" s="13">
        <v>5</v>
      </c>
      <c r="G25" s="18">
        <f t="shared" si="0"/>
        <v>12</v>
      </c>
      <c r="H25" s="13"/>
      <c r="I25" s="13"/>
      <c r="J25" s="19"/>
      <c r="K25" s="13">
        <v>6</v>
      </c>
      <c r="L25" s="13">
        <v>3</v>
      </c>
      <c r="M25" s="19">
        <f t="shared" si="1"/>
        <v>9</v>
      </c>
      <c r="N25" s="13"/>
      <c r="O25" s="22">
        <v>1</v>
      </c>
      <c r="P25" s="25">
        <f>G25+J25+M25+O25</f>
        <v>22</v>
      </c>
      <c r="Q25" s="29">
        <f>53-P25</f>
        <v>31</v>
      </c>
      <c r="R25" s="1">
        <f t="shared" si="3"/>
        <v>21</v>
      </c>
    </row>
    <row r="26" spans="1:18" ht="21" customHeight="1">
      <c r="A26" s="12" t="s">
        <v>79</v>
      </c>
      <c r="B26" s="37" t="s">
        <v>74</v>
      </c>
      <c r="C26" s="11" t="s">
        <v>107</v>
      </c>
      <c r="D26" s="11" t="s">
        <v>108</v>
      </c>
      <c r="E26" s="13">
        <v>6</v>
      </c>
      <c r="F26" s="13">
        <v>5</v>
      </c>
      <c r="G26" s="18">
        <f>E26+F26</f>
        <v>11</v>
      </c>
      <c r="H26" s="13"/>
      <c r="I26" s="13"/>
      <c r="J26" s="19"/>
      <c r="K26" s="13">
        <v>6</v>
      </c>
      <c r="L26" s="13">
        <v>10</v>
      </c>
      <c r="M26" s="19">
        <v>16</v>
      </c>
      <c r="N26" s="13"/>
      <c r="O26" s="22">
        <v>3</v>
      </c>
      <c r="P26" s="25">
        <f>G26+J26+O26+N26+M26</f>
        <v>30</v>
      </c>
      <c r="Q26" s="29">
        <f>30-P26+100</f>
        <v>100</v>
      </c>
      <c r="R26" s="1">
        <f t="shared" si="3"/>
        <v>27</v>
      </c>
    </row>
    <row r="27" spans="1:18" ht="21" customHeight="1">
      <c r="A27" s="12" t="s">
        <v>79</v>
      </c>
      <c r="B27" s="37" t="s">
        <v>74</v>
      </c>
      <c r="C27" s="11" t="s">
        <v>105</v>
      </c>
      <c r="D27" s="11" t="s">
        <v>105</v>
      </c>
      <c r="E27" s="13">
        <v>0</v>
      </c>
      <c r="F27" s="13">
        <v>0</v>
      </c>
      <c r="G27" s="18">
        <f t="shared" si="0"/>
        <v>0</v>
      </c>
      <c r="H27" s="13"/>
      <c r="I27" s="13"/>
      <c r="J27" s="19"/>
      <c r="K27" s="13">
        <v>0</v>
      </c>
      <c r="L27" s="13">
        <v>1</v>
      </c>
      <c r="M27" s="19">
        <f t="shared" si="1"/>
        <v>1</v>
      </c>
      <c r="N27" s="13"/>
      <c r="O27" s="22">
        <v>0</v>
      </c>
      <c r="P27" s="25">
        <f>G27+J27+M27+O27</f>
        <v>1</v>
      </c>
      <c r="Q27" s="29">
        <f>31-P27</f>
        <v>30</v>
      </c>
      <c r="R27" s="1">
        <f t="shared" si="3"/>
        <v>1</v>
      </c>
    </row>
    <row r="28" spans="1:17" ht="21" customHeight="1">
      <c r="A28" s="12"/>
      <c r="B28" s="37"/>
      <c r="C28" s="11"/>
      <c r="D28" s="11"/>
      <c r="E28" s="13"/>
      <c r="F28" s="13"/>
      <c r="G28" s="18"/>
      <c r="H28" s="13"/>
      <c r="I28" s="13"/>
      <c r="J28" s="19"/>
      <c r="K28" s="13"/>
      <c r="L28" s="13"/>
      <c r="M28" s="19"/>
      <c r="N28" s="13"/>
      <c r="O28" s="22"/>
      <c r="P28" s="25"/>
      <c r="Q28" s="29"/>
    </row>
    <row r="29" spans="1:17" ht="21" customHeight="1">
      <c r="A29" s="12"/>
      <c r="B29" s="37"/>
      <c r="C29" s="11"/>
      <c r="D29" s="11"/>
      <c r="E29" s="13"/>
      <c r="F29" s="13"/>
      <c r="G29" s="18"/>
      <c r="H29" s="13"/>
      <c r="I29" s="13"/>
      <c r="J29" s="19"/>
      <c r="K29" s="13"/>
      <c r="L29" s="13"/>
      <c r="M29" s="19"/>
      <c r="N29" s="13"/>
      <c r="O29" s="22"/>
      <c r="P29" s="25"/>
      <c r="Q29" s="29"/>
    </row>
    <row r="30" spans="1:17" ht="21" customHeight="1">
      <c r="A30" s="12"/>
      <c r="B30" s="37"/>
      <c r="C30" s="11"/>
      <c r="D30" s="11"/>
      <c r="E30" s="13"/>
      <c r="F30" s="13"/>
      <c r="G30" s="18"/>
      <c r="H30" s="13"/>
      <c r="I30" s="13"/>
      <c r="J30" s="19"/>
      <c r="K30" s="13"/>
      <c r="L30" s="13"/>
      <c r="M30" s="19"/>
      <c r="N30" s="13"/>
      <c r="O30" s="22"/>
      <c r="P30" s="25"/>
      <c r="Q30" s="29"/>
    </row>
    <row r="31" spans="1:17" ht="21" customHeight="1">
      <c r="A31" s="12"/>
      <c r="B31" s="37"/>
      <c r="C31" s="11"/>
      <c r="D31" s="11"/>
      <c r="E31" s="13"/>
      <c r="F31" s="13"/>
      <c r="G31" s="18"/>
      <c r="H31" s="13"/>
      <c r="I31" s="13"/>
      <c r="J31" s="19"/>
      <c r="K31" s="13"/>
      <c r="L31" s="13"/>
      <c r="M31" s="19"/>
      <c r="N31" s="13"/>
      <c r="O31" s="22"/>
      <c r="P31" s="25"/>
      <c r="Q31" s="29"/>
    </row>
    <row r="32" spans="1:17" ht="21" customHeight="1">
      <c r="A32" s="12"/>
      <c r="B32" s="37"/>
      <c r="C32" s="11"/>
      <c r="D32" s="11"/>
      <c r="E32" s="13"/>
      <c r="F32" s="13"/>
      <c r="G32" s="18"/>
      <c r="H32" s="13"/>
      <c r="I32" s="13"/>
      <c r="J32" s="19"/>
      <c r="K32" s="13"/>
      <c r="L32" s="13"/>
      <c r="M32" s="19"/>
      <c r="N32" s="13"/>
      <c r="O32" s="22"/>
      <c r="P32" s="25"/>
      <c r="Q32" s="29"/>
    </row>
    <row r="33" spans="1:17" ht="21" customHeight="1">
      <c r="A33" s="12"/>
      <c r="B33" s="37"/>
      <c r="C33" s="11"/>
      <c r="D33" s="11"/>
      <c r="E33" s="13"/>
      <c r="F33" s="13"/>
      <c r="G33" s="18"/>
      <c r="H33" s="13"/>
      <c r="I33" s="13"/>
      <c r="J33" s="19"/>
      <c r="K33" s="13"/>
      <c r="L33" s="13"/>
      <c r="M33" s="19"/>
      <c r="N33" s="13"/>
      <c r="O33" s="22"/>
      <c r="P33" s="25"/>
      <c r="Q33" s="29"/>
    </row>
    <row r="34" spans="1:17" ht="21" customHeight="1">
      <c r="A34" s="12"/>
      <c r="B34" s="37"/>
      <c r="C34" s="11"/>
      <c r="D34" s="11"/>
      <c r="E34" s="13"/>
      <c r="F34" s="13"/>
      <c r="G34" s="18"/>
      <c r="H34" s="13"/>
      <c r="I34" s="13"/>
      <c r="J34" s="19"/>
      <c r="K34" s="13"/>
      <c r="L34" s="13"/>
      <c r="M34" s="19"/>
      <c r="N34" s="13"/>
      <c r="O34" s="22"/>
      <c r="P34" s="25"/>
      <c r="Q34" s="29"/>
    </row>
    <row r="35" spans="1:17" ht="21" customHeight="1">
      <c r="A35" s="12"/>
      <c r="B35" s="37"/>
      <c r="C35" s="11"/>
      <c r="D35" s="11"/>
      <c r="E35" s="13"/>
      <c r="F35" s="13"/>
      <c r="G35" s="18"/>
      <c r="H35" s="13"/>
      <c r="I35" s="13"/>
      <c r="J35" s="19"/>
      <c r="K35" s="13"/>
      <c r="L35" s="13"/>
      <c r="M35" s="19"/>
      <c r="N35" s="13"/>
      <c r="O35" s="22"/>
      <c r="P35" s="25"/>
      <c r="Q35" s="29"/>
    </row>
    <row r="36" spans="1:17" ht="21" customHeight="1">
      <c r="A36" s="12"/>
      <c r="B36" s="37"/>
      <c r="C36" s="11"/>
      <c r="D36" s="11"/>
      <c r="E36" s="13"/>
      <c r="F36" s="13"/>
      <c r="G36" s="18"/>
      <c r="H36" s="13"/>
      <c r="I36" s="13"/>
      <c r="J36" s="19"/>
      <c r="K36" s="13"/>
      <c r="L36" s="13"/>
      <c r="M36" s="19"/>
      <c r="N36" s="13"/>
      <c r="O36" s="22"/>
      <c r="P36" s="25"/>
      <c r="Q36" s="29"/>
    </row>
    <row r="37" spans="1:17" ht="21" customHeight="1">
      <c r="A37" s="12"/>
      <c r="B37" s="37"/>
      <c r="C37" s="11"/>
      <c r="D37" s="11"/>
      <c r="E37" s="13"/>
      <c r="F37" s="13"/>
      <c r="G37" s="18"/>
      <c r="H37" s="13"/>
      <c r="I37" s="13"/>
      <c r="J37" s="19"/>
      <c r="K37" s="13"/>
      <c r="L37" s="13"/>
      <c r="M37" s="19"/>
      <c r="N37" s="13"/>
      <c r="O37" s="22"/>
      <c r="P37" s="25"/>
      <c r="Q37" s="29"/>
    </row>
    <row r="38" spans="1:17" ht="21" customHeight="1">
      <c r="A38" s="12"/>
      <c r="B38" s="37"/>
      <c r="C38" s="11"/>
      <c r="D38" s="11"/>
      <c r="E38" s="13"/>
      <c r="F38" s="13"/>
      <c r="G38" s="18"/>
      <c r="H38" s="13"/>
      <c r="I38" s="13"/>
      <c r="J38" s="19"/>
      <c r="K38" s="13"/>
      <c r="L38" s="13"/>
      <c r="M38" s="19"/>
      <c r="N38" s="13"/>
      <c r="O38" s="22"/>
      <c r="P38" s="25"/>
      <c r="Q38" s="29"/>
    </row>
    <row r="39" spans="1:17" ht="21" customHeight="1">
      <c r="A39" s="12"/>
      <c r="B39" s="37"/>
      <c r="C39" s="11"/>
      <c r="D39" s="11"/>
      <c r="E39" s="13"/>
      <c r="F39" s="13"/>
      <c r="G39" s="18"/>
      <c r="H39" s="13"/>
      <c r="I39" s="13"/>
      <c r="J39" s="19"/>
      <c r="K39" s="13"/>
      <c r="L39" s="13"/>
      <c r="M39" s="19"/>
      <c r="N39" s="13"/>
      <c r="O39" s="22"/>
      <c r="P39" s="25"/>
      <c r="Q39" s="29"/>
    </row>
    <row r="40" spans="1:17" ht="21" customHeight="1">
      <c r="A40" s="12"/>
      <c r="B40" s="37"/>
      <c r="C40" s="11"/>
      <c r="D40" s="11"/>
      <c r="E40" s="13"/>
      <c r="F40" s="13"/>
      <c r="G40" s="18"/>
      <c r="H40" s="13"/>
      <c r="I40" s="13"/>
      <c r="J40" s="19"/>
      <c r="K40" s="13"/>
      <c r="L40" s="13"/>
      <c r="M40" s="19"/>
      <c r="N40" s="13"/>
      <c r="O40" s="22"/>
      <c r="P40" s="25"/>
      <c r="Q40" s="29"/>
    </row>
    <row r="41" spans="1:17" ht="21" customHeight="1">
      <c r="A41" s="12"/>
      <c r="B41" s="37"/>
      <c r="C41" s="11"/>
      <c r="D41" s="11"/>
      <c r="E41" s="13"/>
      <c r="F41" s="13"/>
      <c r="G41" s="18"/>
      <c r="H41" s="13"/>
      <c r="I41" s="13"/>
      <c r="J41" s="19"/>
      <c r="K41" s="13"/>
      <c r="L41" s="13"/>
      <c r="M41" s="19"/>
      <c r="N41" s="13"/>
      <c r="O41" s="22"/>
      <c r="P41" s="25"/>
      <c r="Q41" s="29"/>
    </row>
    <row r="42" spans="1:17" ht="21" customHeight="1">
      <c r="A42" s="12"/>
      <c r="B42" s="37"/>
      <c r="C42" s="11"/>
      <c r="D42" s="11"/>
      <c r="E42" s="13"/>
      <c r="F42" s="13"/>
      <c r="G42" s="18"/>
      <c r="H42" s="13"/>
      <c r="I42" s="13"/>
      <c r="J42" s="19"/>
      <c r="K42" s="13"/>
      <c r="L42" s="13"/>
      <c r="M42" s="19"/>
      <c r="N42" s="13"/>
      <c r="O42" s="22"/>
      <c r="P42" s="25"/>
      <c r="Q42" s="29"/>
    </row>
    <row r="43" spans="1:17" ht="21" customHeight="1">
      <c r="A43" s="35"/>
      <c r="B43" s="38"/>
      <c r="C43" s="13"/>
      <c r="D43" s="13"/>
      <c r="E43" s="13"/>
      <c r="F43" s="13"/>
      <c r="G43" s="19"/>
      <c r="H43" s="13"/>
      <c r="I43" s="13"/>
      <c r="J43" s="19"/>
      <c r="K43" s="13"/>
      <c r="L43" s="13"/>
      <c r="M43" s="19"/>
      <c r="N43" s="13"/>
      <c r="O43" s="22"/>
      <c r="P43" s="25"/>
      <c r="Q43" s="29"/>
    </row>
    <row r="44" spans="1:17" ht="21" customHeight="1">
      <c r="A44" s="35"/>
      <c r="B44" s="38"/>
      <c r="C44" s="13"/>
      <c r="D44" s="13"/>
      <c r="E44" s="13"/>
      <c r="F44" s="13"/>
      <c r="G44" s="19"/>
      <c r="H44" s="13"/>
      <c r="I44" s="13"/>
      <c r="J44" s="19"/>
      <c r="K44" s="13"/>
      <c r="L44" s="13"/>
      <c r="M44" s="19"/>
      <c r="N44" s="13"/>
      <c r="O44" s="22"/>
      <c r="P44" s="25"/>
      <c r="Q44" s="29"/>
    </row>
    <row r="45" spans="1:18" s="16" customFormat="1" ht="21" customHeight="1" thickBot="1">
      <c r="A45" s="15"/>
      <c r="B45" s="39"/>
      <c r="C45" s="14"/>
      <c r="D45" s="14"/>
      <c r="E45" s="13"/>
      <c r="F45" s="13"/>
      <c r="G45" s="19"/>
      <c r="H45" s="13"/>
      <c r="I45" s="13"/>
      <c r="J45" s="19"/>
      <c r="K45" s="13"/>
      <c r="L45" s="13"/>
      <c r="M45" s="19"/>
      <c r="N45" s="13"/>
      <c r="O45" s="22"/>
      <c r="P45" s="25"/>
      <c r="Q45" s="30"/>
      <c r="R45" s="20">
        <f>SUM(R12:R44)</f>
        <v>396</v>
      </c>
    </row>
    <row r="46" spans="1:17" ht="13.5" thickBot="1">
      <c r="A46" s="121" t="s">
        <v>4</v>
      </c>
      <c r="B46" s="122"/>
      <c r="C46" s="122"/>
      <c r="D46" s="123"/>
      <c r="E46" s="20">
        <f aca="true" t="shared" si="4" ref="E46:P46">SUM(E12:E45)</f>
        <v>112</v>
      </c>
      <c r="F46" s="20">
        <f t="shared" si="4"/>
        <v>120</v>
      </c>
      <c r="G46" s="20">
        <f t="shared" si="4"/>
        <v>232</v>
      </c>
      <c r="H46" s="20">
        <f t="shared" si="4"/>
        <v>0</v>
      </c>
      <c r="I46" s="20">
        <f t="shared" si="4"/>
        <v>0</v>
      </c>
      <c r="J46" s="20">
        <f t="shared" si="4"/>
        <v>0</v>
      </c>
      <c r="K46" s="20">
        <f t="shared" si="4"/>
        <v>79</v>
      </c>
      <c r="L46" s="20">
        <f t="shared" si="4"/>
        <v>85</v>
      </c>
      <c r="M46" s="20">
        <f t="shared" si="4"/>
        <v>164</v>
      </c>
      <c r="N46" s="20">
        <f t="shared" si="4"/>
        <v>0</v>
      </c>
      <c r="O46" s="20">
        <f t="shared" si="4"/>
        <v>53</v>
      </c>
      <c r="P46" s="20">
        <f t="shared" si="4"/>
        <v>449</v>
      </c>
      <c r="Q46" s="31"/>
    </row>
    <row r="47" ht="9.75" customHeight="1"/>
    <row r="48" ht="12.75">
      <c r="P48" s="17"/>
    </row>
    <row r="49" ht="12.75"/>
    <row r="50" spans="1:3" ht="12.75">
      <c r="A50" s="126"/>
      <c r="B50" s="126"/>
      <c r="C50" s="12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/>
  <mergeCells count="27">
    <mergeCell ref="A46:D46"/>
    <mergeCell ref="K9:M9"/>
    <mergeCell ref="A50:C50"/>
    <mergeCell ref="M10:M11"/>
    <mergeCell ref="J10:J11"/>
    <mergeCell ref="K10:L10"/>
    <mergeCell ref="G10:G11"/>
    <mergeCell ref="A9:A11"/>
    <mergeCell ref="E9:G9"/>
    <mergeCell ref="E10:F10"/>
    <mergeCell ref="B9:B11"/>
    <mergeCell ref="A1:Q1"/>
    <mergeCell ref="A2:Q2"/>
    <mergeCell ref="A3:Q3"/>
    <mergeCell ref="A4:Q4"/>
    <mergeCell ref="C7:G7"/>
    <mergeCell ref="I7:K7"/>
    <mergeCell ref="Q9:Q11"/>
    <mergeCell ref="D5:F5"/>
    <mergeCell ref="H9:J9"/>
    <mergeCell ref="G5:I5"/>
    <mergeCell ref="H10:I10"/>
    <mergeCell ref="C9:D10"/>
    <mergeCell ref="O10:O11"/>
    <mergeCell ref="N10:N11"/>
    <mergeCell ref="P9:P11"/>
    <mergeCell ref="C8:G8"/>
  </mergeCells>
  <dataValidations count="5">
    <dataValidation type="list" allowBlank="1" showInputMessage="1" showErrorMessage="1" sqref="M7">
      <formula1>dia</formula1>
    </dataValidation>
    <dataValidation type="list" allowBlank="1" showInputMessage="1" showErrorMessage="1" sqref="G5:I5 N7">
      <formula1>mes</formula1>
    </dataValidation>
    <dataValidation type="list" allowBlank="1" showInputMessage="1" showErrorMessage="1" sqref="K5 O7">
      <formula1>año</formula1>
    </dataValidation>
    <dataValidation type="list" allowBlank="1" showInputMessage="1" showErrorMessage="1" sqref="C7:G7">
      <formula1>estado</formula1>
    </dataValidation>
    <dataValidation type="list" allowBlank="1" showInputMessage="1" showErrorMessage="1" sqref="B12:B45">
      <formula1>emitidas</formula1>
    </dataValidation>
  </dataValidations>
  <printOptions horizontalCentered="1" verticalCentered="1"/>
  <pageMargins left="0.1968503937007874" right="0" top="0.3937007874015748" bottom="0.984251968503937" header="0" footer="0.3937007874015748"/>
  <pageSetup horizontalDpi="600" verticalDpi="600" orientation="landscape" scale="55" r:id="rId4"/>
  <headerFooter scaleWithDoc="0" alignWithMargins="0">
    <oddFooter>&amp;L                                             
       ELABORÓ (Nombre y Firma)&amp;RAUTORIZÓ (Nombre y Firma)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85" zoomScaleNormal="85" zoomScaleSheetLayoutView="70" workbookViewId="0" topLeftCell="A1">
      <pane ySplit="11" topLeftCell="A18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22.7109375" style="1" customWidth="1"/>
    <col min="2" max="3" width="16.140625" style="1" customWidth="1"/>
    <col min="4" max="5" width="9.7109375" style="1" customWidth="1"/>
    <col min="6" max="6" width="12.8515625" style="1" customWidth="1"/>
    <col min="7" max="7" width="6.140625" style="1" customWidth="1"/>
    <col min="8" max="9" width="9.7109375" style="1" customWidth="1"/>
    <col min="10" max="10" width="12.8515625" style="1" customWidth="1"/>
    <col min="11" max="11" width="3.7109375" style="1" customWidth="1"/>
    <col min="12" max="12" width="14.8515625" style="1" customWidth="1"/>
    <col min="13" max="13" width="16.00390625" style="1" customWidth="1"/>
    <col min="14" max="14" width="16.00390625" style="67" customWidth="1"/>
    <col min="15" max="16384" width="11.421875" style="1" customWidth="1"/>
  </cols>
  <sheetData>
    <row r="1" spans="1:14" ht="18" customHeight="1">
      <c r="A1" s="100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5" customHeigh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5" customHeight="1">
      <c r="A3" s="103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5" customHeight="1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4" ht="15" customHeight="1">
      <c r="A5" s="3"/>
      <c r="B5" s="4"/>
      <c r="C5" s="117" t="s">
        <v>24</v>
      </c>
      <c r="D5" s="117"/>
      <c r="E5" s="118"/>
      <c r="F5" s="49" t="s">
        <v>110</v>
      </c>
      <c r="G5" s="49"/>
      <c r="H5" s="5">
        <v>2022</v>
      </c>
      <c r="I5" s="4"/>
      <c r="J5" s="4"/>
      <c r="K5" s="4"/>
      <c r="L5" s="4"/>
      <c r="M5" s="4"/>
      <c r="N5" s="63"/>
    </row>
    <row r="6" spans="1:14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3"/>
    </row>
    <row r="7" spans="1:14" ht="15" customHeight="1">
      <c r="A7" s="6" t="s">
        <v>9</v>
      </c>
      <c r="B7" s="109" t="s">
        <v>77</v>
      </c>
      <c r="C7" s="110"/>
      <c r="D7" s="110"/>
      <c r="E7" s="110"/>
      <c r="F7" s="111"/>
      <c r="G7" s="52"/>
      <c r="H7" s="48"/>
      <c r="I7" s="21"/>
      <c r="J7" s="5">
        <v>31</v>
      </c>
      <c r="K7" s="50"/>
      <c r="L7" s="24">
        <v>2022</v>
      </c>
      <c r="M7" s="27"/>
      <c r="N7" s="63"/>
    </row>
    <row r="8" spans="1:14" ht="15" customHeight="1" thickBot="1">
      <c r="A8" s="3"/>
      <c r="B8" s="96"/>
      <c r="C8" s="96"/>
      <c r="D8" s="96"/>
      <c r="E8" s="96"/>
      <c r="F8" s="96"/>
      <c r="G8" s="53"/>
      <c r="H8" s="4"/>
      <c r="I8" s="8"/>
      <c r="J8" s="8" t="s">
        <v>17</v>
      </c>
      <c r="K8" s="8"/>
      <c r="L8" s="8" t="s">
        <v>19</v>
      </c>
      <c r="M8" s="8"/>
      <c r="N8" s="63"/>
    </row>
    <row r="9" spans="1:14" ht="21.75" customHeight="1">
      <c r="A9" s="132" t="s">
        <v>72</v>
      </c>
      <c r="B9" s="85" t="s">
        <v>0</v>
      </c>
      <c r="C9" s="86"/>
      <c r="D9" s="135" t="s">
        <v>20</v>
      </c>
      <c r="E9" s="135"/>
      <c r="F9" s="135"/>
      <c r="G9" s="45"/>
      <c r="H9" s="124" t="s">
        <v>11</v>
      </c>
      <c r="I9" s="124"/>
      <c r="J9" s="125"/>
      <c r="K9" s="51"/>
      <c r="L9" s="44" t="s">
        <v>22</v>
      </c>
      <c r="M9" s="93" t="s">
        <v>71</v>
      </c>
      <c r="N9" s="114" t="s">
        <v>109</v>
      </c>
    </row>
    <row r="10" spans="1:14" s="10" customFormat="1" ht="21.75" customHeight="1">
      <c r="A10" s="133"/>
      <c r="B10" s="87"/>
      <c r="C10" s="88"/>
      <c r="D10" s="131" t="s">
        <v>3</v>
      </c>
      <c r="E10" s="131"/>
      <c r="F10" s="127" t="s">
        <v>12</v>
      </c>
      <c r="G10" s="46"/>
      <c r="H10" s="131" t="s">
        <v>3</v>
      </c>
      <c r="I10" s="131"/>
      <c r="J10" s="127" t="s">
        <v>14</v>
      </c>
      <c r="K10" s="46"/>
      <c r="L10" s="91" t="s">
        <v>15</v>
      </c>
      <c r="M10" s="94"/>
      <c r="N10" s="115"/>
    </row>
    <row r="11" spans="1:14" s="10" customFormat="1" ht="23.25" customHeight="1" thickBot="1">
      <c r="A11" s="134"/>
      <c r="B11" s="41" t="s">
        <v>1</v>
      </c>
      <c r="C11" s="42" t="s">
        <v>2</v>
      </c>
      <c r="D11" s="33" t="s">
        <v>7</v>
      </c>
      <c r="E11" s="33" t="s">
        <v>8</v>
      </c>
      <c r="F11" s="128"/>
      <c r="G11" s="47"/>
      <c r="H11" s="33" t="s">
        <v>7</v>
      </c>
      <c r="I11" s="33" t="s">
        <v>8</v>
      </c>
      <c r="J11" s="128"/>
      <c r="K11" s="47"/>
      <c r="L11" s="92"/>
      <c r="M11" s="95"/>
      <c r="N11" s="116"/>
    </row>
    <row r="12" spans="1:14" ht="21" customHeight="1">
      <c r="A12" s="12"/>
      <c r="B12" s="11"/>
      <c r="C12" s="11"/>
      <c r="D12" s="13"/>
      <c r="E12" s="13"/>
      <c r="F12" s="19"/>
      <c r="G12" s="19"/>
      <c r="H12" s="13"/>
      <c r="I12" s="13"/>
      <c r="J12" s="19"/>
      <c r="K12" s="25"/>
      <c r="L12" s="22"/>
      <c r="M12" s="25"/>
      <c r="N12" s="64"/>
    </row>
    <row r="13" spans="1:14" s="61" customFormat="1" ht="21" customHeight="1">
      <c r="A13" s="54" t="s">
        <v>79</v>
      </c>
      <c r="B13" s="55" t="s">
        <v>106</v>
      </c>
      <c r="C13" s="55" t="s">
        <v>80</v>
      </c>
      <c r="D13" s="56">
        <v>13</v>
      </c>
      <c r="E13" s="56">
        <v>13</v>
      </c>
      <c r="F13" s="57">
        <f aca="true" t="shared" si="0" ref="F13:F27">D13+E13</f>
        <v>26</v>
      </c>
      <c r="G13" s="57"/>
      <c r="H13" s="56">
        <v>9</v>
      </c>
      <c r="I13" s="56">
        <v>7</v>
      </c>
      <c r="J13" s="58">
        <f aca="true" t="shared" si="1" ref="J13:J27">H13+I13</f>
        <v>16</v>
      </c>
      <c r="K13" s="59"/>
      <c r="L13" s="60">
        <v>8</v>
      </c>
      <c r="M13" s="59">
        <f>L13+F13+J13</f>
        <v>50</v>
      </c>
      <c r="N13" s="65">
        <f>M13-L13</f>
        <v>42</v>
      </c>
    </row>
    <row r="14" spans="1:14" s="61" customFormat="1" ht="21" customHeight="1">
      <c r="A14" s="54" t="s">
        <v>79</v>
      </c>
      <c r="B14" s="55" t="s">
        <v>81</v>
      </c>
      <c r="C14" s="55" t="s">
        <v>82</v>
      </c>
      <c r="D14" s="56">
        <v>10</v>
      </c>
      <c r="E14" s="56">
        <v>8</v>
      </c>
      <c r="F14" s="57">
        <f t="shared" si="0"/>
        <v>18</v>
      </c>
      <c r="G14" s="57"/>
      <c r="H14" s="56">
        <v>6</v>
      </c>
      <c r="I14" s="56">
        <v>6</v>
      </c>
      <c r="J14" s="58">
        <f t="shared" si="1"/>
        <v>12</v>
      </c>
      <c r="K14" s="59"/>
      <c r="L14" s="60">
        <v>2</v>
      </c>
      <c r="M14" s="59">
        <f aca="true" t="shared" si="2" ref="M14:M27">L14+F14+J14</f>
        <v>32</v>
      </c>
      <c r="N14" s="65">
        <f aca="true" t="shared" si="3" ref="N14:N27">M14-L14</f>
        <v>30</v>
      </c>
    </row>
    <row r="15" spans="1:14" s="61" customFormat="1" ht="21" customHeight="1">
      <c r="A15" s="54" t="s">
        <v>79</v>
      </c>
      <c r="B15" s="55" t="s">
        <v>83</v>
      </c>
      <c r="C15" s="55" t="s">
        <v>84</v>
      </c>
      <c r="D15" s="56">
        <v>3</v>
      </c>
      <c r="E15" s="56">
        <v>2</v>
      </c>
      <c r="F15" s="57">
        <f t="shared" si="0"/>
        <v>5</v>
      </c>
      <c r="G15" s="57"/>
      <c r="H15" s="56">
        <v>4</v>
      </c>
      <c r="I15" s="56">
        <v>8</v>
      </c>
      <c r="J15" s="58">
        <f t="shared" si="1"/>
        <v>12</v>
      </c>
      <c r="K15" s="59"/>
      <c r="L15" s="60">
        <v>1</v>
      </c>
      <c r="M15" s="59">
        <f t="shared" si="2"/>
        <v>18</v>
      </c>
      <c r="N15" s="65">
        <f t="shared" si="3"/>
        <v>17</v>
      </c>
    </row>
    <row r="16" spans="1:14" s="61" customFormat="1" ht="21" customHeight="1">
      <c r="A16" s="54" t="s">
        <v>79</v>
      </c>
      <c r="B16" s="55" t="s">
        <v>85</v>
      </c>
      <c r="C16" s="55" t="s">
        <v>86</v>
      </c>
      <c r="D16" s="56">
        <v>7</v>
      </c>
      <c r="E16" s="56">
        <v>14</v>
      </c>
      <c r="F16" s="57">
        <f t="shared" si="0"/>
        <v>21</v>
      </c>
      <c r="G16" s="57"/>
      <c r="H16" s="56">
        <v>9</v>
      </c>
      <c r="I16" s="56">
        <v>4</v>
      </c>
      <c r="J16" s="58">
        <f t="shared" si="1"/>
        <v>13</v>
      </c>
      <c r="K16" s="59"/>
      <c r="L16" s="60">
        <v>4</v>
      </c>
      <c r="M16" s="59">
        <f t="shared" si="2"/>
        <v>38</v>
      </c>
      <c r="N16" s="65">
        <f t="shared" si="3"/>
        <v>34</v>
      </c>
    </row>
    <row r="17" spans="1:14" s="61" customFormat="1" ht="21" customHeight="1">
      <c r="A17" s="54" t="s">
        <v>79</v>
      </c>
      <c r="B17" s="55" t="s">
        <v>87</v>
      </c>
      <c r="C17" s="55" t="s">
        <v>88</v>
      </c>
      <c r="D17" s="56">
        <v>4</v>
      </c>
      <c r="E17" s="56">
        <v>6</v>
      </c>
      <c r="F17" s="57">
        <f t="shared" si="0"/>
        <v>10</v>
      </c>
      <c r="G17" s="57"/>
      <c r="H17" s="56">
        <v>0</v>
      </c>
      <c r="I17" s="56">
        <v>1</v>
      </c>
      <c r="J17" s="58">
        <f t="shared" si="1"/>
        <v>1</v>
      </c>
      <c r="K17" s="59"/>
      <c r="L17" s="60">
        <v>1</v>
      </c>
      <c r="M17" s="59">
        <f t="shared" si="2"/>
        <v>12</v>
      </c>
      <c r="N17" s="65">
        <f t="shared" si="3"/>
        <v>11</v>
      </c>
    </row>
    <row r="18" spans="1:14" s="61" customFormat="1" ht="21" customHeight="1">
      <c r="A18" s="54" t="s">
        <v>79</v>
      </c>
      <c r="B18" s="55" t="s">
        <v>89</v>
      </c>
      <c r="C18" s="55" t="s">
        <v>90</v>
      </c>
      <c r="D18" s="56">
        <f>20-D17</f>
        <v>16</v>
      </c>
      <c r="E18" s="56">
        <f>28-E17</f>
        <v>22</v>
      </c>
      <c r="F18" s="57">
        <f t="shared" si="0"/>
        <v>38</v>
      </c>
      <c r="G18" s="57"/>
      <c r="H18" s="56">
        <f>17-H17</f>
        <v>17</v>
      </c>
      <c r="I18" s="56">
        <f>22-I17</f>
        <v>21</v>
      </c>
      <c r="J18" s="58">
        <f t="shared" si="1"/>
        <v>38</v>
      </c>
      <c r="K18" s="59"/>
      <c r="L18" s="60">
        <f>15-L17</f>
        <v>14</v>
      </c>
      <c r="M18" s="59">
        <f t="shared" si="2"/>
        <v>90</v>
      </c>
      <c r="N18" s="65">
        <f t="shared" si="3"/>
        <v>76</v>
      </c>
    </row>
    <row r="19" spans="1:14" s="61" customFormat="1" ht="21" customHeight="1">
      <c r="A19" s="54" t="s">
        <v>79</v>
      </c>
      <c r="B19" s="55" t="s">
        <v>91</v>
      </c>
      <c r="C19" s="55" t="s">
        <v>92</v>
      </c>
      <c r="D19" s="56">
        <v>2</v>
      </c>
      <c r="E19" s="56">
        <v>3</v>
      </c>
      <c r="F19" s="57">
        <f t="shared" si="0"/>
        <v>5</v>
      </c>
      <c r="G19" s="57"/>
      <c r="H19" s="56">
        <v>2</v>
      </c>
      <c r="I19" s="56">
        <v>3</v>
      </c>
      <c r="J19" s="58">
        <f t="shared" si="1"/>
        <v>5</v>
      </c>
      <c r="K19" s="59"/>
      <c r="L19" s="60">
        <v>0</v>
      </c>
      <c r="M19" s="59">
        <f t="shared" si="2"/>
        <v>10</v>
      </c>
      <c r="N19" s="65">
        <f t="shared" si="3"/>
        <v>10</v>
      </c>
    </row>
    <row r="20" spans="1:14" s="61" customFormat="1" ht="21" customHeight="1">
      <c r="A20" s="54" t="s">
        <v>79</v>
      </c>
      <c r="B20" s="55" t="s">
        <v>93</v>
      </c>
      <c r="C20" s="55" t="s">
        <v>94</v>
      </c>
      <c r="D20" s="56">
        <v>15</v>
      </c>
      <c r="E20" s="56">
        <v>16</v>
      </c>
      <c r="F20" s="57">
        <f t="shared" si="0"/>
        <v>31</v>
      </c>
      <c r="G20" s="57"/>
      <c r="H20" s="56">
        <v>6</v>
      </c>
      <c r="I20" s="56">
        <v>9</v>
      </c>
      <c r="J20" s="58">
        <f t="shared" si="1"/>
        <v>15</v>
      </c>
      <c r="K20" s="58"/>
      <c r="L20" s="56">
        <v>4</v>
      </c>
      <c r="M20" s="59">
        <f t="shared" si="2"/>
        <v>50</v>
      </c>
      <c r="N20" s="65">
        <f t="shared" si="3"/>
        <v>46</v>
      </c>
    </row>
    <row r="21" spans="1:14" s="61" customFormat="1" ht="21" customHeight="1">
      <c r="A21" s="54" t="s">
        <v>79</v>
      </c>
      <c r="B21" s="55" t="s">
        <v>95</v>
      </c>
      <c r="C21" s="55" t="s">
        <v>96</v>
      </c>
      <c r="D21" s="56">
        <v>9</v>
      </c>
      <c r="E21" s="56">
        <v>8</v>
      </c>
      <c r="F21" s="57">
        <f t="shared" si="0"/>
        <v>17</v>
      </c>
      <c r="G21" s="57"/>
      <c r="H21" s="56">
        <v>5</v>
      </c>
      <c r="I21" s="56">
        <v>3</v>
      </c>
      <c r="J21" s="58">
        <f t="shared" si="1"/>
        <v>8</v>
      </c>
      <c r="K21" s="59"/>
      <c r="L21" s="60">
        <v>5</v>
      </c>
      <c r="M21" s="59">
        <f>L21+F21+J21</f>
        <v>30</v>
      </c>
      <c r="N21" s="65">
        <f t="shared" si="3"/>
        <v>25</v>
      </c>
    </row>
    <row r="22" spans="1:14" s="61" customFormat="1" ht="21" customHeight="1">
      <c r="A22" s="54" t="s">
        <v>79</v>
      </c>
      <c r="B22" s="55" t="s">
        <v>97</v>
      </c>
      <c r="C22" s="55" t="s">
        <v>98</v>
      </c>
      <c r="D22" s="56">
        <v>6</v>
      </c>
      <c r="E22" s="56">
        <v>5</v>
      </c>
      <c r="F22" s="57">
        <f t="shared" si="0"/>
        <v>11</v>
      </c>
      <c r="G22" s="57"/>
      <c r="H22" s="56">
        <v>2</v>
      </c>
      <c r="I22" s="56">
        <v>2</v>
      </c>
      <c r="J22" s="58">
        <f t="shared" si="1"/>
        <v>4</v>
      </c>
      <c r="K22" s="59"/>
      <c r="L22" s="60">
        <v>5</v>
      </c>
      <c r="M22" s="59">
        <f t="shared" si="2"/>
        <v>20</v>
      </c>
      <c r="N22" s="65">
        <f t="shared" si="3"/>
        <v>15</v>
      </c>
    </row>
    <row r="23" spans="1:14" ht="21" customHeight="1">
      <c r="A23" s="12" t="s">
        <v>79</v>
      </c>
      <c r="B23" s="11" t="s">
        <v>99</v>
      </c>
      <c r="C23" s="11" t="s">
        <v>100</v>
      </c>
      <c r="D23" s="13">
        <v>6</v>
      </c>
      <c r="E23" s="13">
        <v>3</v>
      </c>
      <c r="F23" s="18">
        <f t="shared" si="0"/>
        <v>9</v>
      </c>
      <c r="G23" s="18"/>
      <c r="H23" s="13">
        <v>4</v>
      </c>
      <c r="I23" s="13">
        <v>4</v>
      </c>
      <c r="J23" s="19">
        <f t="shared" si="1"/>
        <v>8</v>
      </c>
      <c r="K23" s="25"/>
      <c r="L23" s="22">
        <v>4</v>
      </c>
      <c r="M23" s="25">
        <f t="shared" si="2"/>
        <v>21</v>
      </c>
      <c r="N23" s="64">
        <f t="shared" si="3"/>
        <v>17</v>
      </c>
    </row>
    <row r="24" spans="1:14" ht="21" customHeight="1">
      <c r="A24" s="12" t="s">
        <v>79</v>
      </c>
      <c r="B24" s="11" t="s">
        <v>101</v>
      </c>
      <c r="C24" s="11" t="s">
        <v>102</v>
      </c>
      <c r="D24" s="13">
        <v>8</v>
      </c>
      <c r="E24" s="13">
        <v>10</v>
      </c>
      <c r="F24" s="18">
        <f t="shared" si="0"/>
        <v>18</v>
      </c>
      <c r="G24" s="18"/>
      <c r="H24" s="13">
        <v>3</v>
      </c>
      <c r="I24" s="13">
        <v>3</v>
      </c>
      <c r="J24" s="19">
        <f t="shared" si="1"/>
        <v>6</v>
      </c>
      <c r="K24" s="25"/>
      <c r="L24" s="22">
        <v>2</v>
      </c>
      <c r="M24" s="25">
        <f t="shared" si="2"/>
        <v>26</v>
      </c>
      <c r="N24" s="64">
        <f t="shared" si="3"/>
        <v>24</v>
      </c>
    </row>
    <row r="25" spans="1:14" ht="21" customHeight="1">
      <c r="A25" s="12" t="s">
        <v>79</v>
      </c>
      <c r="B25" s="11" t="s">
        <v>103</v>
      </c>
      <c r="C25" s="11" t="s">
        <v>104</v>
      </c>
      <c r="D25" s="13">
        <v>7</v>
      </c>
      <c r="E25" s="13">
        <v>5</v>
      </c>
      <c r="F25" s="18">
        <f t="shared" si="0"/>
        <v>12</v>
      </c>
      <c r="G25" s="18"/>
      <c r="H25" s="13">
        <v>6</v>
      </c>
      <c r="I25" s="13">
        <v>3</v>
      </c>
      <c r="J25" s="19">
        <f t="shared" si="1"/>
        <v>9</v>
      </c>
      <c r="K25" s="25"/>
      <c r="L25" s="22">
        <v>1</v>
      </c>
      <c r="M25" s="25">
        <f t="shared" si="2"/>
        <v>22</v>
      </c>
      <c r="N25" s="64">
        <f t="shared" si="3"/>
        <v>21</v>
      </c>
    </row>
    <row r="26" spans="1:14" ht="21" customHeight="1">
      <c r="A26" s="12" t="s">
        <v>79</v>
      </c>
      <c r="B26" s="11" t="s">
        <v>107</v>
      </c>
      <c r="C26" s="11" t="s">
        <v>108</v>
      </c>
      <c r="D26" s="13">
        <v>6</v>
      </c>
      <c r="E26" s="13">
        <v>5</v>
      </c>
      <c r="F26" s="18">
        <f>D26+E26</f>
        <v>11</v>
      </c>
      <c r="G26" s="18"/>
      <c r="H26" s="13">
        <v>6</v>
      </c>
      <c r="I26" s="13">
        <v>10</v>
      </c>
      <c r="J26" s="19">
        <v>16</v>
      </c>
      <c r="K26" s="25"/>
      <c r="L26" s="14">
        <v>3</v>
      </c>
      <c r="M26" s="62">
        <f t="shared" si="2"/>
        <v>30</v>
      </c>
      <c r="N26" s="14">
        <f t="shared" si="3"/>
        <v>27</v>
      </c>
    </row>
    <row r="27" spans="1:14" ht="21" customHeight="1">
      <c r="A27" s="12" t="s">
        <v>79</v>
      </c>
      <c r="B27" s="11" t="s">
        <v>105</v>
      </c>
      <c r="C27" s="11" t="s">
        <v>105</v>
      </c>
      <c r="D27" s="13">
        <v>0</v>
      </c>
      <c r="E27" s="13">
        <v>0</v>
      </c>
      <c r="F27" s="18">
        <f t="shared" si="0"/>
        <v>0</v>
      </c>
      <c r="G27" s="18"/>
      <c r="H27" s="13">
        <v>0</v>
      </c>
      <c r="I27" s="13">
        <v>1</v>
      </c>
      <c r="J27" s="19">
        <f t="shared" si="1"/>
        <v>1</v>
      </c>
      <c r="K27" s="25"/>
      <c r="L27" s="14">
        <v>0</v>
      </c>
      <c r="M27" s="62">
        <f t="shared" si="2"/>
        <v>1</v>
      </c>
      <c r="N27" s="14">
        <f t="shared" si="3"/>
        <v>1</v>
      </c>
    </row>
    <row r="28" spans="1:14" ht="21" customHeight="1">
      <c r="A28" s="12"/>
      <c r="B28" s="11"/>
      <c r="C28" s="11"/>
      <c r="D28" s="13"/>
      <c r="E28" s="13"/>
      <c r="F28" s="18"/>
      <c r="H28" s="13"/>
      <c r="I28" s="13"/>
      <c r="J28" s="19"/>
      <c r="K28" s="13"/>
      <c r="L28" s="62"/>
      <c r="M28" s="14"/>
      <c r="N28" s="14"/>
    </row>
    <row r="29" spans="1:14" ht="21" customHeight="1">
      <c r="A29" s="12"/>
      <c r="B29" s="11"/>
      <c r="C29" s="11"/>
      <c r="D29" s="13"/>
      <c r="E29" s="13"/>
      <c r="F29" s="18"/>
      <c r="G29" s="18"/>
      <c r="H29" s="13"/>
      <c r="I29" s="13"/>
      <c r="J29" s="19"/>
      <c r="K29" s="25"/>
      <c r="L29" s="14"/>
      <c r="M29" s="62"/>
      <c r="N29" s="14"/>
    </row>
    <row r="30" spans="1:14" ht="21" customHeight="1">
      <c r="A30" s="12"/>
      <c r="B30" s="11"/>
      <c r="C30" s="11"/>
      <c r="D30" s="13"/>
      <c r="E30" s="13"/>
      <c r="F30" s="18"/>
      <c r="G30" s="18"/>
      <c r="H30" s="13"/>
      <c r="I30" s="13"/>
      <c r="J30" s="19"/>
      <c r="K30" s="25"/>
      <c r="L30" s="14"/>
      <c r="M30" s="62"/>
      <c r="N30" s="14"/>
    </row>
    <row r="31" spans="1:14" ht="21" customHeight="1">
      <c r="A31" s="12"/>
      <c r="B31" s="11"/>
      <c r="C31" s="11"/>
      <c r="D31" s="13"/>
      <c r="E31" s="13"/>
      <c r="F31" s="18"/>
      <c r="G31" s="18"/>
      <c r="H31" s="13"/>
      <c r="I31" s="13"/>
      <c r="J31" s="19"/>
      <c r="K31" s="25"/>
      <c r="L31" s="14"/>
      <c r="M31" s="62"/>
      <c r="N31" s="14"/>
    </row>
    <row r="32" spans="1:14" ht="21" customHeight="1">
      <c r="A32" s="12"/>
      <c r="B32" s="11"/>
      <c r="C32" s="11"/>
      <c r="D32" s="13"/>
      <c r="E32" s="13"/>
      <c r="F32" s="18"/>
      <c r="G32" s="18"/>
      <c r="H32" s="13"/>
      <c r="I32" s="13"/>
      <c r="J32" s="19"/>
      <c r="K32" s="25"/>
      <c r="L32" s="14"/>
      <c r="M32" s="62"/>
      <c r="N32" s="14"/>
    </row>
    <row r="33" spans="1:14" ht="21" customHeight="1">
      <c r="A33" s="12"/>
      <c r="B33" s="11"/>
      <c r="C33" s="11"/>
      <c r="D33" s="13"/>
      <c r="E33" s="13"/>
      <c r="F33" s="18"/>
      <c r="G33" s="18"/>
      <c r="H33" s="13"/>
      <c r="I33" s="13"/>
      <c r="J33" s="19"/>
      <c r="K33" s="25"/>
      <c r="L33" s="14"/>
      <c r="M33" s="62"/>
      <c r="N33" s="14"/>
    </row>
    <row r="34" spans="1:14" ht="21" customHeight="1">
      <c r="A34" s="12"/>
      <c r="B34" s="11"/>
      <c r="C34" s="11"/>
      <c r="D34" s="13"/>
      <c r="E34" s="13"/>
      <c r="F34" s="18"/>
      <c r="G34" s="18"/>
      <c r="H34" s="13"/>
      <c r="I34" s="13"/>
      <c r="J34" s="19"/>
      <c r="K34" s="25"/>
      <c r="L34" s="22"/>
      <c r="M34" s="62"/>
      <c r="N34" s="14"/>
    </row>
    <row r="35" spans="1:14" ht="21" customHeight="1">
      <c r="A35" s="12"/>
      <c r="B35" s="11"/>
      <c r="C35" s="11"/>
      <c r="D35" s="13"/>
      <c r="E35" s="13"/>
      <c r="F35" s="18"/>
      <c r="G35" s="18"/>
      <c r="H35" s="13"/>
      <c r="I35" s="13"/>
      <c r="J35" s="19"/>
      <c r="K35" s="25"/>
      <c r="L35" s="22"/>
      <c r="M35" s="62"/>
      <c r="N35" s="14"/>
    </row>
    <row r="36" spans="1:14" ht="21" customHeight="1">
      <c r="A36" s="12"/>
      <c r="B36" s="11"/>
      <c r="C36" s="11"/>
      <c r="D36" s="13"/>
      <c r="E36" s="13"/>
      <c r="F36" s="18"/>
      <c r="G36" s="18"/>
      <c r="H36" s="13"/>
      <c r="I36" s="13"/>
      <c r="J36" s="19"/>
      <c r="K36" s="25"/>
      <c r="L36" s="22"/>
      <c r="M36" s="62"/>
      <c r="N36" s="14"/>
    </row>
    <row r="37" spans="1:14" ht="21" customHeight="1">
      <c r="A37" s="12"/>
      <c r="B37" s="11"/>
      <c r="C37" s="11"/>
      <c r="D37" s="13"/>
      <c r="E37" s="13"/>
      <c r="F37" s="18"/>
      <c r="G37" s="18"/>
      <c r="H37" s="13"/>
      <c r="I37" s="13"/>
      <c r="J37" s="19"/>
      <c r="K37" s="25"/>
      <c r="L37" s="22"/>
      <c r="M37" s="25"/>
      <c r="N37" s="64"/>
    </row>
    <row r="38" spans="1:14" ht="21" customHeight="1">
      <c r="A38" s="12"/>
      <c r="B38" s="11"/>
      <c r="C38" s="11"/>
      <c r="D38" s="13"/>
      <c r="E38" s="13"/>
      <c r="F38" s="18"/>
      <c r="G38" s="18"/>
      <c r="H38" s="13"/>
      <c r="I38" s="13"/>
      <c r="J38" s="19"/>
      <c r="K38" s="25"/>
      <c r="L38" s="22"/>
      <c r="M38" s="25"/>
      <c r="N38" s="64"/>
    </row>
    <row r="39" spans="1:14" ht="21" customHeight="1">
      <c r="A39" s="12"/>
      <c r="B39" s="11"/>
      <c r="C39" s="11"/>
      <c r="D39" s="13"/>
      <c r="E39" s="13"/>
      <c r="F39" s="18"/>
      <c r="G39" s="18"/>
      <c r="H39" s="13"/>
      <c r="I39" s="13"/>
      <c r="J39" s="19"/>
      <c r="K39" s="25"/>
      <c r="L39" s="22"/>
      <c r="M39" s="25"/>
      <c r="N39" s="64"/>
    </row>
    <row r="40" spans="1:14" ht="21" customHeight="1">
      <c r="A40" s="12"/>
      <c r="B40" s="11"/>
      <c r="C40" s="11"/>
      <c r="D40" s="13"/>
      <c r="E40" s="13"/>
      <c r="F40" s="18"/>
      <c r="G40" s="18"/>
      <c r="H40" s="13"/>
      <c r="I40" s="13"/>
      <c r="J40" s="19"/>
      <c r="K40" s="25"/>
      <c r="L40" s="22"/>
      <c r="M40" s="25"/>
      <c r="N40" s="64"/>
    </row>
    <row r="41" spans="1:14" ht="21" customHeight="1">
      <c r="A41" s="12"/>
      <c r="B41" s="11"/>
      <c r="C41" s="11"/>
      <c r="D41" s="13"/>
      <c r="E41" s="13"/>
      <c r="F41" s="18"/>
      <c r="G41" s="18"/>
      <c r="H41" s="13"/>
      <c r="I41" s="13"/>
      <c r="J41" s="19"/>
      <c r="K41" s="25"/>
      <c r="L41" s="22"/>
      <c r="M41" s="25"/>
      <c r="N41" s="64"/>
    </row>
    <row r="42" spans="1:14" ht="21" customHeight="1">
      <c r="A42" s="12"/>
      <c r="B42" s="11"/>
      <c r="C42" s="11"/>
      <c r="D42" s="13"/>
      <c r="E42" s="13"/>
      <c r="F42" s="18"/>
      <c r="G42" s="18"/>
      <c r="H42" s="13"/>
      <c r="I42" s="13"/>
      <c r="J42" s="19"/>
      <c r="K42" s="25"/>
      <c r="L42" s="22"/>
      <c r="M42" s="25"/>
      <c r="N42" s="64"/>
    </row>
    <row r="43" spans="1:14" ht="21" customHeight="1">
      <c r="A43" s="35"/>
      <c r="B43" s="13"/>
      <c r="C43" s="13"/>
      <c r="D43" s="13"/>
      <c r="E43" s="13"/>
      <c r="F43" s="19"/>
      <c r="G43" s="19"/>
      <c r="H43" s="13"/>
      <c r="I43" s="13"/>
      <c r="J43" s="19"/>
      <c r="K43" s="25"/>
      <c r="L43" s="22"/>
      <c r="M43" s="25"/>
      <c r="N43" s="64"/>
    </row>
    <row r="44" spans="1:14" ht="21" customHeight="1">
      <c r="A44" s="35"/>
      <c r="B44" s="13"/>
      <c r="C44" s="13"/>
      <c r="D44" s="13"/>
      <c r="E44" s="13"/>
      <c r="F44" s="19"/>
      <c r="G44" s="19"/>
      <c r="H44" s="13"/>
      <c r="I44" s="13"/>
      <c r="J44" s="19"/>
      <c r="K44" s="25"/>
      <c r="L44" s="22"/>
      <c r="M44" s="25"/>
      <c r="N44" s="64"/>
    </row>
    <row r="45" spans="1:14" s="16" customFormat="1" ht="21" customHeight="1">
      <c r="A45" s="15"/>
      <c r="B45" s="14"/>
      <c r="C45" s="14"/>
      <c r="D45" s="13"/>
      <c r="E45" s="13"/>
      <c r="F45" s="19"/>
      <c r="G45" s="19"/>
      <c r="H45" s="13"/>
      <c r="I45" s="13"/>
      <c r="J45" s="19"/>
      <c r="K45" s="25"/>
      <c r="L45" s="22"/>
      <c r="M45" s="25"/>
      <c r="N45" s="66"/>
    </row>
    <row r="46" spans="1:14" ht="13.5" thickBot="1">
      <c r="A46" s="121" t="s">
        <v>4</v>
      </c>
      <c r="B46" s="122"/>
      <c r="C46" s="123"/>
      <c r="D46" s="20">
        <f>SUM(D12:D45)</f>
        <v>112</v>
      </c>
      <c r="E46" s="20">
        <f aca="true" t="shared" si="4" ref="E46:N46">SUM(E12:E45)</f>
        <v>120</v>
      </c>
      <c r="F46" s="20">
        <f t="shared" si="4"/>
        <v>232</v>
      </c>
      <c r="G46" s="20">
        <f t="shared" si="4"/>
        <v>0</v>
      </c>
      <c r="H46" s="20">
        <f t="shared" si="4"/>
        <v>79</v>
      </c>
      <c r="I46" s="20">
        <f t="shared" si="4"/>
        <v>85</v>
      </c>
      <c r="J46" s="20">
        <f t="shared" si="4"/>
        <v>164</v>
      </c>
      <c r="K46" s="20">
        <f t="shared" si="4"/>
        <v>0</v>
      </c>
      <c r="L46" s="20">
        <f t="shared" si="4"/>
        <v>54</v>
      </c>
      <c r="M46" s="20">
        <f t="shared" si="4"/>
        <v>450</v>
      </c>
      <c r="N46" s="20">
        <f t="shared" si="4"/>
        <v>396</v>
      </c>
    </row>
    <row r="47" ht="9.75" customHeight="1"/>
    <row r="48" ht="12.75">
      <c r="M48" s="17"/>
    </row>
    <row r="49" ht="12.75"/>
    <row r="50" spans="1:2" ht="12.75">
      <c r="A50" s="126"/>
      <c r="B50" s="12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/>
  <mergeCells count="20">
    <mergeCell ref="A1:N1"/>
    <mergeCell ref="A2:N2"/>
    <mergeCell ref="A3:N3"/>
    <mergeCell ref="A4:N4"/>
    <mergeCell ref="C5:E5"/>
    <mergeCell ref="B7:F7"/>
    <mergeCell ref="B8:F8"/>
    <mergeCell ref="A9:A11"/>
    <mergeCell ref="B9:C10"/>
    <mergeCell ref="D9:F9"/>
    <mergeCell ref="H9:J9"/>
    <mergeCell ref="M9:M11"/>
    <mergeCell ref="A46:C46"/>
    <mergeCell ref="A50:B50"/>
    <mergeCell ref="N9:N11"/>
    <mergeCell ref="D10:E10"/>
    <mergeCell ref="F10:F11"/>
    <mergeCell ref="H10:I10"/>
    <mergeCell ref="J10:J11"/>
    <mergeCell ref="L10:L11"/>
  </mergeCells>
  <dataValidations count="4">
    <dataValidation type="list" allowBlank="1" showInputMessage="1" showErrorMessage="1" sqref="F5:G5">
      <formula1>mes</formula1>
    </dataValidation>
    <dataValidation type="list" allowBlank="1" showInputMessage="1" showErrorMessage="1" sqref="B7:G7">
      <formula1>estado</formula1>
    </dataValidation>
    <dataValidation type="list" allowBlank="1" showInputMessage="1" showErrorMessage="1" sqref="J7:K7">
      <formula1>dia</formula1>
    </dataValidation>
    <dataValidation type="list" allowBlank="1" showInputMessage="1" showErrorMessage="1" sqref="L7 H5">
      <formula1>año</formula1>
    </dataValidation>
  </dataValidations>
  <printOptions horizontalCentered="1" verticalCentered="1"/>
  <pageMargins left="0.1968503937007874" right="0" top="0.3937007874015748" bottom="0.984251968503937" header="0" footer="0.3937007874015748"/>
  <pageSetup horizontalDpi="600" verticalDpi="600" orientation="landscape" scale="55" r:id="rId4"/>
  <headerFooter scaleWithDoc="0" alignWithMargins="0">
    <oddFooter>&amp;L                                             
       ELABORÓ (Nombre y Firma)&amp;RAUTORIZÓ (Nombre y Firma)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SheetLayoutView="70" workbookViewId="0" topLeftCell="A1">
      <pane ySplit="11" topLeftCell="A21" activePane="bottomLeft" state="frozen"/>
      <selection pane="topLeft" activeCell="A1" sqref="A1"/>
      <selection pane="bottomLeft" activeCell="E45" sqref="E45"/>
    </sheetView>
  </sheetViews>
  <sheetFormatPr defaultColWidth="11.421875" defaultRowHeight="12.75"/>
  <cols>
    <col min="1" max="1" width="22.7109375" style="1" customWidth="1"/>
    <col min="2" max="3" width="16.140625" style="1" customWidth="1"/>
    <col min="4" max="5" width="9.7109375" style="1" customWidth="1"/>
    <col min="6" max="6" width="12.8515625" style="1" customWidth="1"/>
    <col min="7" max="7" width="6.140625" style="1" customWidth="1"/>
    <col min="8" max="9" width="9.7109375" style="1" customWidth="1"/>
    <col min="10" max="10" width="12.8515625" style="1" customWidth="1"/>
    <col min="11" max="11" width="3.7109375" style="1" customWidth="1"/>
    <col min="12" max="12" width="14.8515625" style="1" customWidth="1"/>
    <col min="13" max="13" width="16.00390625" style="1" customWidth="1"/>
    <col min="14" max="14" width="16.00390625" style="67" customWidth="1"/>
    <col min="15" max="16384" width="11.421875" style="1" customWidth="1"/>
  </cols>
  <sheetData>
    <row r="1" spans="1:14" ht="18" customHeight="1">
      <c r="A1" s="100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5" customHeigh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5" customHeight="1">
      <c r="A3" s="103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5" customHeight="1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4" ht="15" customHeight="1">
      <c r="A5" s="3"/>
      <c r="B5" s="4"/>
      <c r="C5" s="117" t="s">
        <v>24</v>
      </c>
      <c r="D5" s="117"/>
      <c r="E5" s="118"/>
      <c r="F5" s="49" t="s">
        <v>113</v>
      </c>
      <c r="G5" s="49"/>
      <c r="H5" s="5">
        <v>2022</v>
      </c>
      <c r="I5" s="4"/>
      <c r="J5" s="4"/>
      <c r="K5" s="4"/>
      <c r="L5" s="4"/>
      <c r="M5" s="4"/>
      <c r="N5" s="63"/>
    </row>
    <row r="6" spans="1:14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3"/>
    </row>
    <row r="7" spans="1:14" ht="15" customHeight="1">
      <c r="A7" s="6" t="s">
        <v>9</v>
      </c>
      <c r="B7" s="109" t="s">
        <v>77</v>
      </c>
      <c r="C7" s="110"/>
      <c r="D7" s="110"/>
      <c r="E7" s="110"/>
      <c r="F7" s="111"/>
      <c r="G7" s="52"/>
      <c r="H7" s="48"/>
      <c r="I7" s="21"/>
      <c r="J7" s="5">
        <v>31</v>
      </c>
      <c r="K7" s="50"/>
      <c r="L7" s="24">
        <v>2022</v>
      </c>
      <c r="M7" s="27"/>
      <c r="N7" s="63"/>
    </row>
    <row r="8" spans="1:14" ht="15" customHeight="1" thickBot="1">
      <c r="A8" s="3"/>
      <c r="B8" s="96"/>
      <c r="C8" s="96"/>
      <c r="D8" s="96"/>
      <c r="E8" s="96"/>
      <c r="F8" s="96"/>
      <c r="G8" s="53"/>
      <c r="H8" s="4"/>
      <c r="I8" s="8"/>
      <c r="J8" s="8" t="s">
        <v>17</v>
      </c>
      <c r="K8" s="8"/>
      <c r="L8" s="8" t="s">
        <v>19</v>
      </c>
      <c r="M8" s="8"/>
      <c r="N8" s="63"/>
    </row>
    <row r="9" spans="1:14" ht="21.75" customHeight="1">
      <c r="A9" s="132" t="s">
        <v>72</v>
      </c>
      <c r="B9" s="85" t="s">
        <v>0</v>
      </c>
      <c r="C9" s="86"/>
      <c r="D9" s="135" t="s">
        <v>20</v>
      </c>
      <c r="E9" s="135"/>
      <c r="F9" s="135"/>
      <c r="G9" s="45"/>
      <c r="H9" s="124" t="s">
        <v>11</v>
      </c>
      <c r="I9" s="124"/>
      <c r="J9" s="125"/>
      <c r="K9" s="51"/>
      <c r="L9" s="44" t="s">
        <v>22</v>
      </c>
      <c r="M9" s="93" t="s">
        <v>71</v>
      </c>
      <c r="N9" s="114" t="s">
        <v>109</v>
      </c>
    </row>
    <row r="10" spans="1:14" s="10" customFormat="1" ht="21.75" customHeight="1">
      <c r="A10" s="133"/>
      <c r="B10" s="87"/>
      <c r="C10" s="88"/>
      <c r="D10" s="131" t="s">
        <v>3</v>
      </c>
      <c r="E10" s="131"/>
      <c r="F10" s="127" t="s">
        <v>12</v>
      </c>
      <c r="G10" s="46"/>
      <c r="H10" s="131" t="s">
        <v>3</v>
      </c>
      <c r="I10" s="131"/>
      <c r="J10" s="127" t="s">
        <v>14</v>
      </c>
      <c r="K10" s="46"/>
      <c r="L10" s="91" t="s">
        <v>15</v>
      </c>
      <c r="M10" s="94"/>
      <c r="N10" s="115"/>
    </row>
    <row r="11" spans="1:14" s="10" customFormat="1" ht="23.25" customHeight="1" thickBot="1">
      <c r="A11" s="134"/>
      <c r="B11" s="41" t="s">
        <v>1</v>
      </c>
      <c r="C11" s="42" t="s">
        <v>2</v>
      </c>
      <c r="D11" s="33" t="s">
        <v>7</v>
      </c>
      <c r="E11" s="33" t="s">
        <v>8</v>
      </c>
      <c r="F11" s="128"/>
      <c r="G11" s="47"/>
      <c r="H11" s="33" t="s">
        <v>7</v>
      </c>
      <c r="I11" s="33" t="s">
        <v>8</v>
      </c>
      <c r="J11" s="128"/>
      <c r="K11" s="47"/>
      <c r="L11" s="92"/>
      <c r="M11" s="95"/>
      <c r="N11" s="116"/>
    </row>
    <row r="12" spans="1:14" ht="21" customHeight="1">
      <c r="A12" s="12"/>
      <c r="B12" s="11"/>
      <c r="C12" s="11"/>
      <c r="D12" s="13"/>
      <c r="E12" s="13"/>
      <c r="F12" s="19"/>
      <c r="G12" s="19"/>
      <c r="H12" s="13"/>
      <c r="I12" s="13"/>
      <c r="J12" s="19"/>
      <c r="K12" s="25"/>
      <c r="L12" s="22"/>
      <c r="M12" s="25"/>
      <c r="N12" s="64"/>
    </row>
    <row r="13" spans="1:14" s="61" customFormat="1" ht="21" customHeight="1">
      <c r="A13" s="54" t="s">
        <v>79</v>
      </c>
      <c r="B13" s="55" t="s">
        <v>106</v>
      </c>
      <c r="C13" s="55" t="s">
        <v>80</v>
      </c>
      <c r="D13" s="56">
        <v>13</v>
      </c>
      <c r="E13" s="56">
        <v>13</v>
      </c>
      <c r="F13" s="57">
        <f aca="true" t="shared" si="0" ref="F13:F27">D13+E13</f>
        <v>26</v>
      </c>
      <c r="G13" s="57"/>
      <c r="H13" s="56">
        <v>9</v>
      </c>
      <c r="I13" s="56">
        <v>7</v>
      </c>
      <c r="J13" s="58">
        <f aca="true" t="shared" si="1" ref="J13:J27">H13+I13</f>
        <v>16</v>
      </c>
      <c r="K13" s="59"/>
      <c r="L13" s="60">
        <v>8</v>
      </c>
      <c r="M13" s="59">
        <f>L13+F13+J13</f>
        <v>50</v>
      </c>
      <c r="N13" s="65">
        <f>M13-L13</f>
        <v>42</v>
      </c>
    </row>
    <row r="14" spans="1:14" s="61" customFormat="1" ht="21" customHeight="1">
      <c r="A14" s="54" t="s">
        <v>79</v>
      </c>
      <c r="B14" s="55" t="s">
        <v>81</v>
      </c>
      <c r="C14" s="55" t="s">
        <v>82</v>
      </c>
      <c r="D14" s="56">
        <v>10</v>
      </c>
      <c r="E14" s="56">
        <v>8</v>
      </c>
      <c r="F14" s="57">
        <f t="shared" si="0"/>
        <v>18</v>
      </c>
      <c r="G14" s="57"/>
      <c r="H14" s="56">
        <v>6</v>
      </c>
      <c r="I14" s="56">
        <v>6</v>
      </c>
      <c r="J14" s="58">
        <f t="shared" si="1"/>
        <v>12</v>
      </c>
      <c r="K14" s="59"/>
      <c r="L14" s="60">
        <v>2</v>
      </c>
      <c r="M14" s="59">
        <f aca="true" t="shared" si="2" ref="M14:M28">L14+F14+J14</f>
        <v>32</v>
      </c>
      <c r="N14" s="65">
        <f aca="true" t="shared" si="3" ref="N14:N27">M14-L14</f>
        <v>30</v>
      </c>
    </row>
    <row r="15" spans="1:14" s="61" customFormat="1" ht="21" customHeight="1">
      <c r="A15" s="54" t="s">
        <v>79</v>
      </c>
      <c r="B15" s="55" t="s">
        <v>83</v>
      </c>
      <c r="C15" s="55" t="s">
        <v>84</v>
      </c>
      <c r="D15" s="56">
        <v>3</v>
      </c>
      <c r="E15" s="56">
        <v>2</v>
      </c>
      <c r="F15" s="57">
        <f t="shared" si="0"/>
        <v>5</v>
      </c>
      <c r="G15" s="57"/>
      <c r="H15" s="56">
        <v>4</v>
      </c>
      <c r="I15" s="56">
        <v>8</v>
      </c>
      <c r="J15" s="58">
        <f t="shared" si="1"/>
        <v>12</v>
      </c>
      <c r="K15" s="59"/>
      <c r="L15" s="60">
        <v>1</v>
      </c>
      <c r="M15" s="59">
        <f t="shared" si="2"/>
        <v>18</v>
      </c>
      <c r="N15" s="65">
        <f t="shared" si="3"/>
        <v>17</v>
      </c>
    </row>
    <row r="16" spans="1:14" s="61" customFormat="1" ht="21" customHeight="1">
      <c r="A16" s="54" t="s">
        <v>79</v>
      </c>
      <c r="B16" s="55" t="s">
        <v>85</v>
      </c>
      <c r="C16" s="55" t="s">
        <v>86</v>
      </c>
      <c r="D16" s="56">
        <v>7</v>
      </c>
      <c r="E16" s="56">
        <v>14</v>
      </c>
      <c r="F16" s="57">
        <f t="shared" si="0"/>
        <v>21</v>
      </c>
      <c r="G16" s="57"/>
      <c r="H16" s="56">
        <v>9</v>
      </c>
      <c r="I16" s="56">
        <v>4</v>
      </c>
      <c r="J16" s="58">
        <f t="shared" si="1"/>
        <v>13</v>
      </c>
      <c r="K16" s="59"/>
      <c r="L16" s="60">
        <v>4</v>
      </c>
      <c r="M16" s="59">
        <f t="shared" si="2"/>
        <v>38</v>
      </c>
      <c r="N16" s="65">
        <f t="shared" si="3"/>
        <v>34</v>
      </c>
    </row>
    <row r="17" spans="1:14" s="61" customFormat="1" ht="21" customHeight="1">
      <c r="A17" s="54" t="s">
        <v>79</v>
      </c>
      <c r="B17" s="55" t="s">
        <v>87</v>
      </c>
      <c r="C17" s="55" t="s">
        <v>88</v>
      </c>
      <c r="D17" s="56">
        <v>4</v>
      </c>
      <c r="E17" s="56">
        <v>6</v>
      </c>
      <c r="F17" s="57">
        <f t="shared" si="0"/>
        <v>10</v>
      </c>
      <c r="G17" s="57"/>
      <c r="H17" s="56">
        <v>0</v>
      </c>
      <c r="I17" s="56">
        <v>1</v>
      </c>
      <c r="J17" s="58">
        <f t="shared" si="1"/>
        <v>1</v>
      </c>
      <c r="K17" s="59"/>
      <c r="L17" s="60">
        <v>1</v>
      </c>
      <c r="M17" s="59">
        <f t="shared" si="2"/>
        <v>12</v>
      </c>
      <c r="N17" s="65">
        <f t="shared" si="3"/>
        <v>11</v>
      </c>
    </row>
    <row r="18" spans="1:14" s="61" customFormat="1" ht="21" customHeight="1">
      <c r="A18" s="54" t="s">
        <v>79</v>
      </c>
      <c r="B18" s="55" t="s">
        <v>89</v>
      </c>
      <c r="C18" s="55" t="s">
        <v>90</v>
      </c>
      <c r="D18" s="56">
        <f>20-D17</f>
        <v>16</v>
      </c>
      <c r="E18" s="56">
        <f>28-E17</f>
        <v>22</v>
      </c>
      <c r="F18" s="57">
        <f t="shared" si="0"/>
        <v>38</v>
      </c>
      <c r="G18" s="57"/>
      <c r="H18" s="56">
        <f>17-H17</f>
        <v>17</v>
      </c>
      <c r="I18" s="56">
        <f>22-I17</f>
        <v>21</v>
      </c>
      <c r="J18" s="58">
        <f t="shared" si="1"/>
        <v>38</v>
      </c>
      <c r="K18" s="59"/>
      <c r="L18" s="60">
        <f>15-L17</f>
        <v>14</v>
      </c>
      <c r="M18" s="59">
        <f t="shared" si="2"/>
        <v>90</v>
      </c>
      <c r="N18" s="65">
        <f t="shared" si="3"/>
        <v>76</v>
      </c>
    </row>
    <row r="19" spans="1:14" s="61" customFormat="1" ht="21" customHeight="1">
      <c r="A19" s="54" t="s">
        <v>79</v>
      </c>
      <c r="B19" s="55" t="s">
        <v>91</v>
      </c>
      <c r="C19" s="55" t="s">
        <v>92</v>
      </c>
      <c r="D19" s="56">
        <v>2</v>
      </c>
      <c r="E19" s="56">
        <v>3</v>
      </c>
      <c r="F19" s="57">
        <f t="shared" si="0"/>
        <v>5</v>
      </c>
      <c r="G19" s="57"/>
      <c r="H19" s="56">
        <v>2</v>
      </c>
      <c r="I19" s="56">
        <v>3</v>
      </c>
      <c r="J19" s="58">
        <f t="shared" si="1"/>
        <v>5</v>
      </c>
      <c r="K19" s="59"/>
      <c r="L19" s="60">
        <v>0</v>
      </c>
      <c r="M19" s="59">
        <f t="shared" si="2"/>
        <v>10</v>
      </c>
      <c r="N19" s="65">
        <f t="shared" si="3"/>
        <v>10</v>
      </c>
    </row>
    <row r="20" spans="1:14" s="61" customFormat="1" ht="21" customHeight="1">
      <c r="A20" s="54" t="s">
        <v>79</v>
      </c>
      <c r="B20" s="55" t="s">
        <v>93</v>
      </c>
      <c r="C20" s="55" t="s">
        <v>94</v>
      </c>
      <c r="D20" s="56">
        <v>15</v>
      </c>
      <c r="E20" s="56">
        <v>16</v>
      </c>
      <c r="F20" s="57">
        <f t="shared" si="0"/>
        <v>31</v>
      </c>
      <c r="G20" s="57"/>
      <c r="H20" s="56">
        <v>6</v>
      </c>
      <c r="I20" s="56">
        <v>9</v>
      </c>
      <c r="J20" s="58">
        <f t="shared" si="1"/>
        <v>15</v>
      </c>
      <c r="K20" s="58"/>
      <c r="L20" s="56">
        <v>4</v>
      </c>
      <c r="M20" s="59">
        <f t="shared" si="2"/>
        <v>50</v>
      </c>
      <c r="N20" s="65">
        <f t="shared" si="3"/>
        <v>46</v>
      </c>
    </row>
    <row r="21" spans="1:14" s="61" customFormat="1" ht="21" customHeight="1">
      <c r="A21" s="54" t="s">
        <v>79</v>
      </c>
      <c r="B21" s="55" t="s">
        <v>95</v>
      </c>
      <c r="C21" s="55" t="s">
        <v>96</v>
      </c>
      <c r="D21" s="56">
        <v>9</v>
      </c>
      <c r="E21" s="56">
        <v>8</v>
      </c>
      <c r="F21" s="57">
        <f t="shared" si="0"/>
        <v>17</v>
      </c>
      <c r="G21" s="57"/>
      <c r="H21" s="56">
        <v>5</v>
      </c>
      <c r="I21" s="56">
        <v>3</v>
      </c>
      <c r="J21" s="58">
        <f t="shared" si="1"/>
        <v>8</v>
      </c>
      <c r="K21" s="59"/>
      <c r="L21" s="60">
        <v>5</v>
      </c>
      <c r="M21" s="59">
        <f>L21+F21+J21</f>
        <v>30</v>
      </c>
      <c r="N21" s="65">
        <f t="shared" si="3"/>
        <v>25</v>
      </c>
    </row>
    <row r="22" spans="1:14" s="61" customFormat="1" ht="21" customHeight="1">
      <c r="A22" s="54" t="s">
        <v>79</v>
      </c>
      <c r="B22" s="55" t="s">
        <v>97</v>
      </c>
      <c r="C22" s="55" t="s">
        <v>98</v>
      </c>
      <c r="D22" s="56">
        <v>6</v>
      </c>
      <c r="E22" s="56">
        <v>5</v>
      </c>
      <c r="F22" s="57">
        <f t="shared" si="0"/>
        <v>11</v>
      </c>
      <c r="G22" s="57"/>
      <c r="H22" s="56">
        <v>2</v>
      </c>
      <c r="I22" s="56">
        <v>2</v>
      </c>
      <c r="J22" s="58">
        <f t="shared" si="1"/>
        <v>4</v>
      </c>
      <c r="K22" s="59"/>
      <c r="L22" s="60">
        <v>5</v>
      </c>
      <c r="M22" s="59">
        <f t="shared" si="2"/>
        <v>20</v>
      </c>
      <c r="N22" s="65">
        <f t="shared" si="3"/>
        <v>15</v>
      </c>
    </row>
    <row r="23" spans="1:14" ht="21" customHeight="1">
      <c r="A23" s="12" t="s">
        <v>79</v>
      </c>
      <c r="B23" s="11" t="s">
        <v>99</v>
      </c>
      <c r="C23" s="11" t="s">
        <v>100</v>
      </c>
      <c r="D23" s="13">
        <v>6</v>
      </c>
      <c r="E23" s="13">
        <v>3</v>
      </c>
      <c r="F23" s="18">
        <f t="shared" si="0"/>
        <v>9</v>
      </c>
      <c r="G23" s="18"/>
      <c r="H23" s="13">
        <v>4</v>
      </c>
      <c r="I23" s="13">
        <v>4</v>
      </c>
      <c r="J23" s="19">
        <f t="shared" si="1"/>
        <v>8</v>
      </c>
      <c r="K23" s="25"/>
      <c r="L23" s="22">
        <v>4</v>
      </c>
      <c r="M23" s="25">
        <f t="shared" si="2"/>
        <v>21</v>
      </c>
      <c r="N23" s="64">
        <f t="shared" si="3"/>
        <v>17</v>
      </c>
    </row>
    <row r="24" spans="1:14" ht="21" customHeight="1">
      <c r="A24" s="12" t="s">
        <v>79</v>
      </c>
      <c r="B24" s="11" t="s">
        <v>101</v>
      </c>
      <c r="C24" s="11" t="s">
        <v>102</v>
      </c>
      <c r="D24" s="13">
        <v>8</v>
      </c>
      <c r="E24" s="13">
        <v>10</v>
      </c>
      <c r="F24" s="18">
        <f t="shared" si="0"/>
        <v>18</v>
      </c>
      <c r="G24" s="18"/>
      <c r="H24" s="13">
        <v>3</v>
      </c>
      <c r="I24" s="13">
        <v>3</v>
      </c>
      <c r="J24" s="19">
        <f t="shared" si="1"/>
        <v>6</v>
      </c>
      <c r="K24" s="25"/>
      <c r="L24" s="22">
        <v>2</v>
      </c>
      <c r="M24" s="25">
        <f t="shared" si="2"/>
        <v>26</v>
      </c>
      <c r="N24" s="64">
        <f t="shared" si="3"/>
        <v>24</v>
      </c>
    </row>
    <row r="25" spans="1:14" ht="21" customHeight="1">
      <c r="A25" s="12" t="s">
        <v>79</v>
      </c>
      <c r="B25" s="11" t="s">
        <v>103</v>
      </c>
      <c r="C25" s="11" t="s">
        <v>104</v>
      </c>
      <c r="D25" s="13">
        <v>7</v>
      </c>
      <c r="E25" s="13">
        <v>5</v>
      </c>
      <c r="F25" s="18">
        <f t="shared" si="0"/>
        <v>12</v>
      </c>
      <c r="G25" s="18"/>
      <c r="H25" s="13">
        <v>6</v>
      </c>
      <c r="I25" s="13">
        <v>3</v>
      </c>
      <c r="J25" s="19">
        <f t="shared" si="1"/>
        <v>9</v>
      </c>
      <c r="K25" s="25"/>
      <c r="L25" s="22">
        <v>1</v>
      </c>
      <c r="M25" s="25">
        <f t="shared" si="2"/>
        <v>22</v>
      </c>
      <c r="N25" s="64">
        <f t="shared" si="3"/>
        <v>21</v>
      </c>
    </row>
    <row r="26" spans="1:14" ht="21" customHeight="1">
      <c r="A26" s="12" t="s">
        <v>79</v>
      </c>
      <c r="B26" s="11" t="s">
        <v>107</v>
      </c>
      <c r="C26" s="11" t="s">
        <v>108</v>
      </c>
      <c r="D26" s="13">
        <v>6</v>
      </c>
      <c r="E26" s="13">
        <v>5</v>
      </c>
      <c r="F26" s="18">
        <f>D26+E26</f>
        <v>11</v>
      </c>
      <c r="G26" s="18"/>
      <c r="H26" s="13">
        <v>6</v>
      </c>
      <c r="I26" s="13">
        <v>10</v>
      </c>
      <c r="J26" s="19">
        <v>16</v>
      </c>
      <c r="K26" s="25"/>
      <c r="L26" s="14">
        <v>3</v>
      </c>
      <c r="M26" s="62">
        <f t="shared" si="2"/>
        <v>30</v>
      </c>
      <c r="N26" s="14">
        <f t="shared" si="3"/>
        <v>27</v>
      </c>
    </row>
    <row r="27" spans="1:14" ht="21" customHeight="1">
      <c r="A27" s="12" t="s">
        <v>79</v>
      </c>
      <c r="B27" s="11" t="s">
        <v>105</v>
      </c>
      <c r="C27" s="11" t="s">
        <v>105</v>
      </c>
      <c r="D27" s="13">
        <v>0</v>
      </c>
      <c r="E27" s="13">
        <v>0</v>
      </c>
      <c r="F27" s="18">
        <f t="shared" si="0"/>
        <v>0</v>
      </c>
      <c r="G27" s="18"/>
      <c r="H27" s="13">
        <v>0</v>
      </c>
      <c r="I27" s="13">
        <v>1</v>
      </c>
      <c r="J27" s="19">
        <f t="shared" si="1"/>
        <v>1</v>
      </c>
      <c r="K27" s="25"/>
      <c r="L27" s="14">
        <v>0</v>
      </c>
      <c r="M27" s="62">
        <f t="shared" si="2"/>
        <v>1</v>
      </c>
      <c r="N27" s="14">
        <f t="shared" si="3"/>
        <v>1</v>
      </c>
    </row>
    <row r="28" spans="1:14" ht="21" customHeight="1">
      <c r="A28" s="12" t="s">
        <v>79</v>
      </c>
      <c r="B28" s="11" t="s">
        <v>111</v>
      </c>
      <c r="C28" s="11" t="s">
        <v>112</v>
      </c>
      <c r="D28" s="13">
        <v>3</v>
      </c>
      <c r="E28" s="13">
        <v>3</v>
      </c>
      <c r="F28" s="18">
        <f>D28+E28</f>
        <v>6</v>
      </c>
      <c r="H28" s="13">
        <v>15</v>
      </c>
      <c r="I28" s="13">
        <v>23</v>
      </c>
      <c r="J28" s="19">
        <f>H28+I28</f>
        <v>38</v>
      </c>
      <c r="K28" s="13"/>
      <c r="L28" s="62">
        <v>3</v>
      </c>
      <c r="M28" s="14">
        <f t="shared" si="2"/>
        <v>47</v>
      </c>
      <c r="N28" s="14">
        <f>M28-L28</f>
        <v>44</v>
      </c>
    </row>
    <row r="29" spans="1:16" ht="21" customHeight="1">
      <c r="A29" s="12" t="s">
        <v>79</v>
      </c>
      <c r="B29" s="11" t="s">
        <v>114</v>
      </c>
      <c r="C29" s="11" t="s">
        <v>115</v>
      </c>
      <c r="D29" s="13">
        <v>1</v>
      </c>
      <c r="E29" s="13">
        <v>1</v>
      </c>
      <c r="F29" s="18">
        <f>D29+E29</f>
        <v>2</v>
      </c>
      <c r="G29" s="13"/>
      <c r="H29" s="13">
        <v>2</v>
      </c>
      <c r="I29" s="19">
        <f>G29+H29</f>
        <v>2</v>
      </c>
      <c r="J29" s="19">
        <f>H29+I29</f>
        <v>4</v>
      </c>
      <c r="K29" s="13"/>
      <c r="L29" s="19">
        <v>1</v>
      </c>
      <c r="M29" s="14">
        <f>L29+F29+J29</f>
        <v>7</v>
      </c>
      <c r="N29" s="14">
        <f>M29-L29</f>
        <v>6</v>
      </c>
      <c r="O29" s="25"/>
      <c r="P29" s="29"/>
    </row>
    <row r="30" spans="1:14" ht="21" customHeight="1">
      <c r="A30" s="12"/>
      <c r="B30" s="11"/>
      <c r="C30" s="11"/>
      <c r="D30" s="13"/>
      <c r="E30" s="13"/>
      <c r="F30" s="18"/>
      <c r="G30" s="18"/>
      <c r="H30" s="13"/>
      <c r="I30" s="13"/>
      <c r="J30" s="19"/>
      <c r="K30" s="25"/>
      <c r="L30" s="14"/>
      <c r="M30" s="62"/>
      <c r="N30" s="14"/>
    </row>
    <row r="31" spans="1:14" ht="21" customHeight="1">
      <c r="A31" s="12"/>
      <c r="B31" s="11"/>
      <c r="C31" s="11"/>
      <c r="D31" s="13"/>
      <c r="E31" s="13"/>
      <c r="F31" s="18"/>
      <c r="G31" s="18"/>
      <c r="H31" s="13"/>
      <c r="I31" s="13"/>
      <c r="J31" s="19"/>
      <c r="K31" s="25"/>
      <c r="L31" s="14"/>
      <c r="M31" s="62"/>
      <c r="N31" s="14"/>
    </row>
    <row r="32" spans="1:14" ht="21" customHeight="1">
      <c r="A32" s="12"/>
      <c r="B32" s="11"/>
      <c r="C32" s="11"/>
      <c r="D32" s="13"/>
      <c r="E32" s="13"/>
      <c r="F32" s="18"/>
      <c r="G32" s="18"/>
      <c r="H32" s="13"/>
      <c r="I32" s="13"/>
      <c r="J32" s="19"/>
      <c r="K32" s="25"/>
      <c r="L32" s="14"/>
      <c r="M32" s="62"/>
      <c r="N32" s="14"/>
    </row>
    <row r="33" spans="1:14" ht="21" customHeight="1">
      <c r="A33" s="12"/>
      <c r="B33" s="11"/>
      <c r="C33" s="11"/>
      <c r="D33" s="13"/>
      <c r="E33" s="13"/>
      <c r="F33" s="18"/>
      <c r="G33" s="18"/>
      <c r="H33" s="13"/>
      <c r="I33" s="13"/>
      <c r="J33" s="19"/>
      <c r="K33" s="25"/>
      <c r="L33" s="14"/>
      <c r="M33" s="62"/>
      <c r="N33" s="14"/>
    </row>
    <row r="34" spans="1:14" ht="21" customHeight="1">
      <c r="A34" s="12"/>
      <c r="B34" s="11"/>
      <c r="C34" s="11"/>
      <c r="D34" s="13"/>
      <c r="E34" s="13"/>
      <c r="F34" s="18"/>
      <c r="G34" s="18"/>
      <c r="H34" s="13"/>
      <c r="I34" s="13"/>
      <c r="J34" s="19"/>
      <c r="K34" s="25"/>
      <c r="L34" s="22"/>
      <c r="M34" s="25"/>
      <c r="N34" s="64"/>
    </row>
    <row r="35" spans="1:14" ht="21" customHeight="1">
      <c r="A35" s="12"/>
      <c r="B35" s="11"/>
      <c r="C35" s="11"/>
      <c r="D35" s="13"/>
      <c r="E35" s="13"/>
      <c r="F35" s="18"/>
      <c r="G35" s="18"/>
      <c r="H35" s="13"/>
      <c r="I35" s="13"/>
      <c r="J35" s="19"/>
      <c r="K35" s="25"/>
      <c r="L35" s="22"/>
      <c r="M35" s="25"/>
      <c r="N35" s="64"/>
    </row>
    <row r="36" spans="1:14" ht="21" customHeight="1">
      <c r="A36" s="12"/>
      <c r="B36" s="11"/>
      <c r="C36" s="11"/>
      <c r="D36" s="13"/>
      <c r="E36" s="13"/>
      <c r="F36" s="18"/>
      <c r="G36" s="18"/>
      <c r="H36" s="13"/>
      <c r="I36" s="13"/>
      <c r="J36" s="19"/>
      <c r="K36" s="25"/>
      <c r="L36" s="22"/>
      <c r="M36" s="25"/>
      <c r="N36" s="64"/>
    </row>
    <row r="37" spans="1:14" ht="21" customHeight="1">
      <c r="A37" s="12"/>
      <c r="B37" s="11"/>
      <c r="C37" s="11"/>
      <c r="D37" s="13"/>
      <c r="E37" s="13"/>
      <c r="F37" s="18"/>
      <c r="G37" s="18"/>
      <c r="H37" s="13"/>
      <c r="I37" s="13"/>
      <c r="J37" s="19"/>
      <c r="K37" s="25"/>
      <c r="L37" s="22"/>
      <c r="M37" s="25"/>
      <c r="N37" s="64"/>
    </row>
    <row r="38" spans="1:14" ht="21" customHeight="1">
      <c r="A38" s="12"/>
      <c r="B38" s="11"/>
      <c r="C38" s="11"/>
      <c r="D38" s="13"/>
      <c r="E38" s="13"/>
      <c r="F38" s="18"/>
      <c r="G38" s="18"/>
      <c r="H38" s="13"/>
      <c r="I38" s="13"/>
      <c r="J38" s="19"/>
      <c r="K38" s="25"/>
      <c r="L38" s="22"/>
      <c r="M38" s="25"/>
      <c r="N38" s="64"/>
    </row>
    <row r="39" spans="1:14" ht="21" customHeight="1">
      <c r="A39" s="12"/>
      <c r="B39" s="11"/>
      <c r="C39" s="11"/>
      <c r="D39" s="13"/>
      <c r="E39" s="13"/>
      <c r="F39" s="18"/>
      <c r="G39" s="18"/>
      <c r="H39" s="13"/>
      <c r="I39" s="13"/>
      <c r="J39" s="19"/>
      <c r="K39" s="25"/>
      <c r="L39" s="22"/>
      <c r="M39" s="25"/>
      <c r="N39" s="64"/>
    </row>
    <row r="40" spans="1:14" ht="21" customHeight="1">
      <c r="A40" s="12"/>
      <c r="B40" s="11"/>
      <c r="C40" s="11"/>
      <c r="D40" s="13"/>
      <c r="E40" s="13"/>
      <c r="F40" s="18"/>
      <c r="G40" s="18"/>
      <c r="H40" s="13"/>
      <c r="I40" s="13"/>
      <c r="J40" s="19"/>
      <c r="K40" s="25"/>
      <c r="L40" s="22"/>
      <c r="M40" s="25"/>
      <c r="N40" s="64"/>
    </row>
    <row r="41" spans="1:14" ht="21" customHeight="1">
      <c r="A41" s="12"/>
      <c r="B41" s="11"/>
      <c r="C41" s="11"/>
      <c r="D41" s="13"/>
      <c r="E41" s="13"/>
      <c r="F41" s="18"/>
      <c r="G41" s="18"/>
      <c r="H41" s="13"/>
      <c r="I41" s="13"/>
      <c r="J41" s="19"/>
      <c r="K41" s="25"/>
      <c r="L41" s="22"/>
      <c r="M41" s="25"/>
      <c r="N41" s="64"/>
    </row>
    <row r="42" spans="1:14" ht="21" customHeight="1">
      <c r="A42" s="12"/>
      <c r="B42" s="11"/>
      <c r="C42" s="11"/>
      <c r="D42" s="13"/>
      <c r="E42" s="13"/>
      <c r="F42" s="18"/>
      <c r="G42" s="18"/>
      <c r="H42" s="13"/>
      <c r="I42" s="13"/>
      <c r="J42" s="19"/>
      <c r="K42" s="25"/>
      <c r="L42" s="22"/>
      <c r="M42" s="25"/>
      <c r="N42" s="64"/>
    </row>
    <row r="43" spans="1:14" ht="21" customHeight="1">
      <c r="A43" s="35"/>
      <c r="B43" s="13"/>
      <c r="C43" s="13"/>
      <c r="D43" s="13"/>
      <c r="E43" s="13"/>
      <c r="F43" s="19"/>
      <c r="G43" s="19"/>
      <c r="H43" s="13"/>
      <c r="I43" s="13"/>
      <c r="J43" s="19"/>
      <c r="K43" s="25"/>
      <c r="L43" s="22"/>
      <c r="M43" s="25"/>
      <c r="N43" s="64"/>
    </row>
    <row r="44" spans="1:14" ht="21" customHeight="1">
      <c r="A44" s="35"/>
      <c r="B44" s="13"/>
      <c r="C44" s="13"/>
      <c r="D44" s="13"/>
      <c r="E44" s="13"/>
      <c r="F44" s="19"/>
      <c r="G44" s="19"/>
      <c r="H44" s="13"/>
      <c r="I44" s="13"/>
      <c r="J44" s="19"/>
      <c r="K44" s="25"/>
      <c r="L44" s="22"/>
      <c r="M44" s="25"/>
      <c r="N44" s="64"/>
    </row>
    <row r="45" spans="1:14" s="16" customFormat="1" ht="21" customHeight="1">
      <c r="A45" s="15"/>
      <c r="B45" s="14"/>
      <c r="C45" s="14"/>
      <c r="D45" s="13"/>
      <c r="E45" s="13"/>
      <c r="F45" s="19"/>
      <c r="G45" s="19"/>
      <c r="H45" s="13"/>
      <c r="I45" s="13"/>
      <c r="J45" s="19"/>
      <c r="K45" s="25"/>
      <c r="L45" s="22"/>
      <c r="M45" s="25"/>
      <c r="N45" s="66"/>
    </row>
    <row r="46" spans="1:14" ht="13.5" thickBot="1">
      <c r="A46" s="121" t="s">
        <v>4</v>
      </c>
      <c r="B46" s="122"/>
      <c r="C46" s="123"/>
      <c r="D46" s="20">
        <f aca="true" t="shared" si="4" ref="D46:K46">SUM(D12:D45)</f>
        <v>116</v>
      </c>
      <c r="E46" s="20">
        <f t="shared" si="4"/>
        <v>124</v>
      </c>
      <c r="F46" s="20">
        <f t="shared" si="4"/>
        <v>240</v>
      </c>
      <c r="G46" s="20">
        <f t="shared" si="4"/>
        <v>0</v>
      </c>
      <c r="H46" s="20">
        <f t="shared" si="4"/>
        <v>96</v>
      </c>
      <c r="I46" s="20">
        <f t="shared" si="4"/>
        <v>110</v>
      </c>
      <c r="J46" s="20">
        <f t="shared" si="4"/>
        <v>206</v>
      </c>
      <c r="K46" s="20">
        <f t="shared" si="4"/>
        <v>0</v>
      </c>
      <c r="L46" s="20">
        <f>SUM(L12:L45)</f>
        <v>58</v>
      </c>
      <c r="M46" s="20">
        <f>SUM(M12:M45)</f>
        <v>504</v>
      </c>
      <c r="N46" s="20">
        <f>SUM(N12:N45)</f>
        <v>446</v>
      </c>
    </row>
    <row r="47" ht="9.75" customHeight="1"/>
    <row r="48" ht="12.75">
      <c r="M48" s="17"/>
    </row>
    <row r="49" ht="12.75"/>
    <row r="50" spans="1:2" ht="12.75">
      <c r="A50" s="126"/>
      <c r="B50" s="12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/>
  <mergeCells count="20">
    <mergeCell ref="A50:B50"/>
    <mergeCell ref="N9:N11"/>
    <mergeCell ref="M9:M11"/>
    <mergeCell ref="D10:E10"/>
    <mergeCell ref="F10:F11"/>
    <mergeCell ref="H10:I10"/>
    <mergeCell ref="J10:J11"/>
    <mergeCell ref="L10:L11"/>
    <mergeCell ref="B8:F8"/>
    <mergeCell ref="A9:A11"/>
    <mergeCell ref="B9:C10"/>
    <mergeCell ref="D9:F9"/>
    <mergeCell ref="H9:J9"/>
    <mergeCell ref="A46:C46"/>
    <mergeCell ref="A1:N1"/>
    <mergeCell ref="A2:N2"/>
    <mergeCell ref="A3:N3"/>
    <mergeCell ref="A4:N4"/>
    <mergeCell ref="C5:E5"/>
    <mergeCell ref="B7:F7"/>
  </mergeCells>
  <dataValidations count="4">
    <dataValidation type="list" allowBlank="1" showInputMessage="1" showErrorMessage="1" sqref="L7 H5">
      <formula1>año</formula1>
    </dataValidation>
    <dataValidation type="list" allowBlank="1" showInputMessage="1" showErrorMessage="1" sqref="J7:K7">
      <formula1>dia</formula1>
    </dataValidation>
    <dataValidation type="list" allowBlank="1" showInputMessage="1" showErrorMessage="1" sqref="B7:G7">
      <formula1>estado</formula1>
    </dataValidation>
    <dataValidation type="list" allowBlank="1" showInputMessage="1" showErrorMessage="1" sqref="F5:G5">
      <formula1>mes</formula1>
    </dataValidation>
  </dataValidations>
  <printOptions horizontalCentered="1" verticalCentered="1"/>
  <pageMargins left="0.1968503937007874" right="0" top="0.3937007874015748" bottom="0.984251968503937" header="0" footer="0.3937007874015748"/>
  <pageSetup horizontalDpi="600" verticalDpi="600" orientation="landscape" scale="55" r:id="rId4"/>
  <headerFooter scaleWithDoc="0" alignWithMargins="0">
    <oddFooter>&amp;L                                             
       ELABORÓ (Nombre y Firma)&amp;RAUTORIZÓ (Nombre y Firma)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85" zoomScaleNormal="85" zoomScaleSheetLayoutView="70" workbookViewId="0" topLeftCell="A1">
      <pane ySplit="11" topLeftCell="A23" activePane="bottomLeft" state="frozen"/>
      <selection pane="topLeft" activeCell="A1" sqref="A1"/>
      <selection pane="bottomLeft" activeCell="P25" sqref="P25"/>
    </sheetView>
  </sheetViews>
  <sheetFormatPr defaultColWidth="11.421875" defaultRowHeight="12.75"/>
  <cols>
    <col min="1" max="1" width="22.7109375" style="1" customWidth="1"/>
    <col min="2" max="3" width="16.140625" style="1" customWidth="1"/>
    <col min="4" max="5" width="9.7109375" style="1" customWidth="1"/>
    <col min="6" max="6" width="12.8515625" style="1" customWidth="1"/>
    <col min="7" max="7" width="6.140625" style="1" customWidth="1"/>
    <col min="8" max="9" width="9.7109375" style="1" customWidth="1"/>
    <col min="10" max="10" width="12.8515625" style="1" customWidth="1"/>
    <col min="11" max="11" width="3.7109375" style="1" customWidth="1"/>
    <col min="12" max="12" width="14.8515625" style="1" customWidth="1"/>
    <col min="13" max="13" width="16.00390625" style="1" customWidth="1"/>
    <col min="14" max="14" width="16.00390625" style="67" customWidth="1"/>
    <col min="15" max="16384" width="11.421875" style="1" customWidth="1"/>
  </cols>
  <sheetData>
    <row r="1" spans="1:14" ht="18" customHeight="1">
      <c r="A1" s="100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5" customHeigh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5" customHeight="1">
      <c r="A3" s="103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5" customHeight="1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4" ht="15" customHeight="1">
      <c r="A5" s="3"/>
      <c r="B5" s="4"/>
      <c r="C5" s="117" t="s">
        <v>24</v>
      </c>
      <c r="D5" s="117"/>
      <c r="E5" s="118"/>
      <c r="F5" s="49" t="s">
        <v>113</v>
      </c>
      <c r="G5" s="49"/>
      <c r="H5" s="5">
        <v>2022</v>
      </c>
      <c r="I5" s="4"/>
      <c r="J5" s="4"/>
      <c r="K5" s="4"/>
      <c r="L5" s="4"/>
      <c r="M5" s="4"/>
      <c r="N5" s="63"/>
    </row>
    <row r="6" spans="1:14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3"/>
    </row>
    <row r="7" spans="1:14" ht="15" customHeight="1">
      <c r="A7" s="6" t="s">
        <v>9</v>
      </c>
      <c r="B7" s="109" t="s">
        <v>77</v>
      </c>
      <c r="C7" s="110"/>
      <c r="D7" s="110"/>
      <c r="E7" s="110"/>
      <c r="F7" s="111"/>
      <c r="G7" s="52"/>
      <c r="H7" s="48"/>
      <c r="I7" s="21"/>
      <c r="J7" s="5">
        <v>31</v>
      </c>
      <c r="K7" s="50"/>
      <c r="L7" s="24">
        <v>2022</v>
      </c>
      <c r="M7" s="27"/>
      <c r="N7" s="63"/>
    </row>
    <row r="8" spans="1:14" ht="15" customHeight="1" thickBot="1">
      <c r="A8" s="3"/>
      <c r="B8" s="96"/>
      <c r="C8" s="96"/>
      <c r="D8" s="96"/>
      <c r="E8" s="96"/>
      <c r="F8" s="96"/>
      <c r="G8" s="53"/>
      <c r="H8" s="4"/>
      <c r="I8" s="8"/>
      <c r="J8" s="8" t="s">
        <v>17</v>
      </c>
      <c r="K8" s="8"/>
      <c r="L8" s="8" t="s">
        <v>19</v>
      </c>
      <c r="M8" s="8"/>
      <c r="N8" s="63"/>
    </row>
    <row r="9" spans="1:14" ht="21.75" customHeight="1">
      <c r="A9" s="132" t="s">
        <v>72</v>
      </c>
      <c r="B9" s="85" t="s">
        <v>0</v>
      </c>
      <c r="C9" s="86"/>
      <c r="D9" s="135" t="s">
        <v>20</v>
      </c>
      <c r="E9" s="135"/>
      <c r="F9" s="135"/>
      <c r="G9" s="45"/>
      <c r="H9" s="124" t="s">
        <v>11</v>
      </c>
      <c r="I9" s="124"/>
      <c r="J9" s="125"/>
      <c r="K9" s="51"/>
      <c r="L9" s="44" t="s">
        <v>22</v>
      </c>
      <c r="M9" s="93" t="s">
        <v>71</v>
      </c>
      <c r="N9" s="114" t="s">
        <v>109</v>
      </c>
    </row>
    <row r="10" spans="1:14" s="10" customFormat="1" ht="21.75" customHeight="1">
      <c r="A10" s="133"/>
      <c r="B10" s="87"/>
      <c r="C10" s="88"/>
      <c r="D10" s="131" t="s">
        <v>3</v>
      </c>
      <c r="E10" s="131"/>
      <c r="F10" s="127" t="s">
        <v>12</v>
      </c>
      <c r="G10" s="46"/>
      <c r="H10" s="131" t="s">
        <v>3</v>
      </c>
      <c r="I10" s="131"/>
      <c r="J10" s="127" t="s">
        <v>14</v>
      </c>
      <c r="K10" s="46"/>
      <c r="L10" s="91" t="s">
        <v>15</v>
      </c>
      <c r="M10" s="94"/>
      <c r="N10" s="115"/>
    </row>
    <row r="11" spans="1:14" s="10" customFormat="1" ht="23.25" customHeight="1" thickBot="1">
      <c r="A11" s="134"/>
      <c r="B11" s="41" t="s">
        <v>1</v>
      </c>
      <c r="C11" s="42" t="s">
        <v>2</v>
      </c>
      <c r="D11" s="33" t="s">
        <v>7</v>
      </c>
      <c r="E11" s="33" t="s">
        <v>8</v>
      </c>
      <c r="F11" s="128"/>
      <c r="G11" s="47"/>
      <c r="H11" s="33" t="s">
        <v>7</v>
      </c>
      <c r="I11" s="33" t="s">
        <v>8</v>
      </c>
      <c r="J11" s="128"/>
      <c r="K11" s="47"/>
      <c r="L11" s="92"/>
      <c r="M11" s="95"/>
      <c r="N11" s="116"/>
    </row>
    <row r="12" spans="1:14" ht="21" customHeight="1">
      <c r="A12" s="12"/>
      <c r="B12" s="11"/>
      <c r="C12" s="11"/>
      <c r="D12" s="13"/>
      <c r="E12" s="13"/>
      <c r="F12" s="19"/>
      <c r="G12" s="19"/>
      <c r="H12" s="13"/>
      <c r="I12" s="13"/>
      <c r="J12" s="19"/>
      <c r="K12" s="25"/>
      <c r="L12" s="22"/>
      <c r="M12" s="25"/>
      <c r="N12" s="64"/>
    </row>
    <row r="13" spans="1:14" s="61" customFormat="1" ht="21" customHeight="1">
      <c r="A13" s="68" t="s">
        <v>79</v>
      </c>
      <c r="B13" s="69" t="s">
        <v>106</v>
      </c>
      <c r="C13" s="69" t="s">
        <v>80</v>
      </c>
      <c r="D13" s="70">
        <v>13</v>
      </c>
      <c r="E13" s="70">
        <v>12</v>
      </c>
      <c r="F13" s="71">
        <f aca="true" t="shared" si="0" ref="F13:F27">D13+E13</f>
        <v>25</v>
      </c>
      <c r="G13" s="71"/>
      <c r="H13" s="70">
        <v>10</v>
      </c>
      <c r="I13" s="70">
        <v>7</v>
      </c>
      <c r="J13" s="72">
        <f aca="true" t="shared" si="1" ref="J13:J29">H13+I13</f>
        <v>17</v>
      </c>
      <c r="K13" s="73"/>
      <c r="L13" s="74">
        <v>8</v>
      </c>
      <c r="M13" s="73">
        <f>L13+F13+J13</f>
        <v>50</v>
      </c>
      <c r="N13" s="75">
        <f>M13-L13</f>
        <v>42</v>
      </c>
    </row>
    <row r="14" spans="1:14" s="61" customFormat="1" ht="21" customHeight="1">
      <c r="A14" s="68" t="s">
        <v>79</v>
      </c>
      <c r="B14" s="69" t="s">
        <v>81</v>
      </c>
      <c r="C14" s="69" t="s">
        <v>82</v>
      </c>
      <c r="D14" s="70">
        <v>10</v>
      </c>
      <c r="E14" s="70">
        <v>9</v>
      </c>
      <c r="F14" s="71">
        <f t="shared" si="0"/>
        <v>19</v>
      </c>
      <c r="G14" s="71"/>
      <c r="H14" s="70">
        <v>6</v>
      </c>
      <c r="I14" s="70">
        <v>6</v>
      </c>
      <c r="J14" s="72">
        <f t="shared" si="1"/>
        <v>12</v>
      </c>
      <c r="K14" s="73"/>
      <c r="L14" s="74">
        <v>2</v>
      </c>
      <c r="M14" s="73">
        <f aca="true" t="shared" si="2" ref="M14:M29">L14+F14+J14</f>
        <v>33</v>
      </c>
      <c r="N14" s="75">
        <f aca="true" t="shared" si="3" ref="N14:N27">M14-L14</f>
        <v>31</v>
      </c>
    </row>
    <row r="15" spans="1:14" s="61" customFormat="1" ht="21" customHeight="1">
      <c r="A15" s="68" t="s">
        <v>79</v>
      </c>
      <c r="B15" s="69" t="s">
        <v>83</v>
      </c>
      <c r="C15" s="69" t="s">
        <v>84</v>
      </c>
      <c r="D15" s="70">
        <v>3</v>
      </c>
      <c r="E15" s="70">
        <v>2</v>
      </c>
      <c r="F15" s="71">
        <f t="shared" si="0"/>
        <v>5</v>
      </c>
      <c r="G15" s="71"/>
      <c r="H15" s="70">
        <v>4</v>
      </c>
      <c r="I15" s="70">
        <v>8</v>
      </c>
      <c r="J15" s="72">
        <f t="shared" si="1"/>
        <v>12</v>
      </c>
      <c r="K15" s="73"/>
      <c r="L15" s="74">
        <v>1</v>
      </c>
      <c r="M15" s="73">
        <f t="shared" si="2"/>
        <v>18</v>
      </c>
      <c r="N15" s="75">
        <f t="shared" si="3"/>
        <v>17</v>
      </c>
    </row>
    <row r="16" spans="1:14" s="61" customFormat="1" ht="21" customHeight="1">
      <c r="A16" s="68" t="s">
        <v>79</v>
      </c>
      <c r="B16" s="69" t="s">
        <v>85</v>
      </c>
      <c r="C16" s="69" t="s">
        <v>86</v>
      </c>
      <c r="D16" s="70">
        <v>7</v>
      </c>
      <c r="E16" s="70">
        <v>14</v>
      </c>
      <c r="F16" s="71">
        <f t="shared" si="0"/>
        <v>21</v>
      </c>
      <c r="G16" s="71"/>
      <c r="H16" s="70">
        <v>9</v>
      </c>
      <c r="I16" s="70">
        <v>4</v>
      </c>
      <c r="J16" s="72">
        <f t="shared" si="1"/>
        <v>13</v>
      </c>
      <c r="K16" s="73"/>
      <c r="L16" s="74">
        <v>4</v>
      </c>
      <c r="M16" s="73">
        <f t="shared" si="2"/>
        <v>38</v>
      </c>
      <c r="N16" s="75">
        <f t="shared" si="3"/>
        <v>34</v>
      </c>
    </row>
    <row r="17" spans="1:14" s="61" customFormat="1" ht="21" customHeight="1">
      <c r="A17" s="68" t="s">
        <v>79</v>
      </c>
      <c r="B17" s="69" t="s">
        <v>87</v>
      </c>
      <c r="C17" s="69" t="s">
        <v>88</v>
      </c>
      <c r="D17" s="70">
        <v>4</v>
      </c>
      <c r="E17" s="70">
        <v>6</v>
      </c>
      <c r="F17" s="71">
        <f t="shared" si="0"/>
        <v>10</v>
      </c>
      <c r="G17" s="71"/>
      <c r="H17" s="70">
        <v>0</v>
      </c>
      <c r="I17" s="70">
        <v>1</v>
      </c>
      <c r="J17" s="72">
        <f t="shared" si="1"/>
        <v>1</v>
      </c>
      <c r="K17" s="73"/>
      <c r="L17" s="74">
        <v>1</v>
      </c>
      <c r="M17" s="73">
        <f t="shared" si="2"/>
        <v>12</v>
      </c>
      <c r="N17" s="75">
        <f t="shared" si="3"/>
        <v>11</v>
      </c>
    </row>
    <row r="18" spans="1:14" s="61" customFormat="1" ht="21" customHeight="1">
      <c r="A18" s="68" t="s">
        <v>79</v>
      </c>
      <c r="B18" s="69" t="s">
        <v>89</v>
      </c>
      <c r="C18" s="69" t="s">
        <v>90</v>
      </c>
      <c r="D18" s="70">
        <f>20-D17</f>
        <v>16</v>
      </c>
      <c r="E18" s="70">
        <f>28-E17</f>
        <v>22</v>
      </c>
      <c r="F18" s="71">
        <f t="shared" si="0"/>
        <v>38</v>
      </c>
      <c r="G18" s="71"/>
      <c r="H18" s="70">
        <f>17-H17</f>
        <v>17</v>
      </c>
      <c r="I18" s="70">
        <v>20</v>
      </c>
      <c r="J18" s="72">
        <f t="shared" si="1"/>
        <v>37</v>
      </c>
      <c r="K18" s="73"/>
      <c r="L18" s="74">
        <v>15</v>
      </c>
      <c r="M18" s="73">
        <f t="shared" si="2"/>
        <v>90</v>
      </c>
      <c r="N18" s="75">
        <f t="shared" si="3"/>
        <v>75</v>
      </c>
    </row>
    <row r="19" spans="1:14" s="61" customFormat="1" ht="21" customHeight="1">
      <c r="A19" s="68" t="s">
        <v>79</v>
      </c>
      <c r="B19" s="69" t="s">
        <v>91</v>
      </c>
      <c r="C19" s="69" t="s">
        <v>92</v>
      </c>
      <c r="D19" s="70">
        <v>2</v>
      </c>
      <c r="E19" s="70">
        <v>3</v>
      </c>
      <c r="F19" s="71">
        <f t="shared" si="0"/>
        <v>5</v>
      </c>
      <c r="G19" s="71"/>
      <c r="H19" s="70">
        <v>2</v>
      </c>
      <c r="I19" s="70">
        <v>3</v>
      </c>
      <c r="J19" s="72">
        <f t="shared" si="1"/>
        <v>5</v>
      </c>
      <c r="K19" s="73"/>
      <c r="L19" s="74">
        <v>0</v>
      </c>
      <c r="M19" s="73">
        <f t="shared" si="2"/>
        <v>10</v>
      </c>
      <c r="N19" s="75">
        <f t="shared" si="3"/>
        <v>10</v>
      </c>
    </row>
    <row r="20" spans="1:14" s="61" customFormat="1" ht="21" customHeight="1">
      <c r="A20" s="68" t="s">
        <v>79</v>
      </c>
      <c r="B20" s="69" t="s">
        <v>93</v>
      </c>
      <c r="C20" s="69" t="s">
        <v>94</v>
      </c>
      <c r="D20" s="70">
        <v>18</v>
      </c>
      <c r="E20" s="70">
        <v>15</v>
      </c>
      <c r="F20" s="71">
        <f t="shared" si="0"/>
        <v>33</v>
      </c>
      <c r="G20" s="71"/>
      <c r="H20" s="70">
        <v>6</v>
      </c>
      <c r="I20" s="70">
        <v>9</v>
      </c>
      <c r="J20" s="72">
        <f t="shared" si="1"/>
        <v>15</v>
      </c>
      <c r="K20" s="72"/>
      <c r="L20" s="70">
        <v>4</v>
      </c>
      <c r="M20" s="73">
        <f t="shared" si="2"/>
        <v>52</v>
      </c>
      <c r="N20" s="75">
        <f t="shared" si="3"/>
        <v>48</v>
      </c>
    </row>
    <row r="21" spans="1:14" s="61" customFormat="1" ht="21" customHeight="1">
      <c r="A21" s="68" t="s">
        <v>79</v>
      </c>
      <c r="B21" s="69" t="s">
        <v>95</v>
      </c>
      <c r="C21" s="69" t="s">
        <v>96</v>
      </c>
      <c r="D21" s="70">
        <v>13</v>
      </c>
      <c r="E21" s="70">
        <v>6</v>
      </c>
      <c r="F21" s="71">
        <f t="shared" si="0"/>
        <v>19</v>
      </c>
      <c r="G21" s="71"/>
      <c r="H21" s="70">
        <v>4</v>
      </c>
      <c r="I21" s="70">
        <v>3</v>
      </c>
      <c r="J21" s="72">
        <f t="shared" si="1"/>
        <v>7</v>
      </c>
      <c r="K21" s="73"/>
      <c r="L21" s="74">
        <v>4</v>
      </c>
      <c r="M21" s="73">
        <f>L21+F21+J21</f>
        <v>30</v>
      </c>
      <c r="N21" s="75">
        <f t="shared" si="3"/>
        <v>26</v>
      </c>
    </row>
    <row r="22" spans="1:14" s="61" customFormat="1" ht="21" customHeight="1">
      <c r="A22" s="68" t="s">
        <v>79</v>
      </c>
      <c r="B22" s="69" t="s">
        <v>97</v>
      </c>
      <c r="C22" s="69" t="s">
        <v>98</v>
      </c>
      <c r="D22" s="70">
        <v>7</v>
      </c>
      <c r="E22" s="70">
        <v>6</v>
      </c>
      <c r="F22" s="71">
        <f t="shared" si="0"/>
        <v>13</v>
      </c>
      <c r="G22" s="71"/>
      <c r="H22" s="70">
        <v>2</v>
      </c>
      <c r="I22" s="70">
        <v>1</v>
      </c>
      <c r="J22" s="72">
        <f t="shared" si="1"/>
        <v>3</v>
      </c>
      <c r="K22" s="73"/>
      <c r="L22" s="74">
        <v>4</v>
      </c>
      <c r="M22" s="73">
        <f t="shared" si="2"/>
        <v>20</v>
      </c>
      <c r="N22" s="75">
        <f t="shared" si="3"/>
        <v>16</v>
      </c>
    </row>
    <row r="23" spans="1:14" ht="21" customHeight="1">
      <c r="A23" s="68" t="s">
        <v>79</v>
      </c>
      <c r="B23" s="69" t="s">
        <v>99</v>
      </c>
      <c r="C23" s="69" t="s">
        <v>100</v>
      </c>
      <c r="D23" s="70">
        <v>7</v>
      </c>
      <c r="E23" s="70">
        <v>1</v>
      </c>
      <c r="F23" s="71">
        <f t="shared" si="0"/>
        <v>8</v>
      </c>
      <c r="G23" s="71"/>
      <c r="H23" s="70">
        <v>4</v>
      </c>
      <c r="I23" s="70">
        <v>5</v>
      </c>
      <c r="J23" s="72">
        <f t="shared" si="1"/>
        <v>9</v>
      </c>
      <c r="K23" s="73"/>
      <c r="L23" s="74">
        <v>4</v>
      </c>
      <c r="M23" s="73">
        <f t="shared" si="2"/>
        <v>21</v>
      </c>
      <c r="N23" s="75">
        <f t="shared" si="3"/>
        <v>17</v>
      </c>
    </row>
    <row r="24" spans="1:14" ht="21" customHeight="1">
      <c r="A24" s="68" t="s">
        <v>79</v>
      </c>
      <c r="B24" s="69" t="s">
        <v>101</v>
      </c>
      <c r="C24" s="69" t="s">
        <v>102</v>
      </c>
      <c r="D24" s="70">
        <v>9</v>
      </c>
      <c r="E24" s="70">
        <v>9</v>
      </c>
      <c r="F24" s="71">
        <f t="shared" si="0"/>
        <v>18</v>
      </c>
      <c r="G24" s="71"/>
      <c r="H24" s="70">
        <v>3</v>
      </c>
      <c r="I24" s="70">
        <v>3</v>
      </c>
      <c r="J24" s="72">
        <f t="shared" si="1"/>
        <v>6</v>
      </c>
      <c r="K24" s="73"/>
      <c r="L24" s="74">
        <v>2</v>
      </c>
      <c r="M24" s="73">
        <f t="shared" si="2"/>
        <v>26</v>
      </c>
      <c r="N24" s="75">
        <f t="shared" si="3"/>
        <v>24</v>
      </c>
    </row>
    <row r="25" spans="1:14" ht="21" customHeight="1">
      <c r="A25" s="68" t="s">
        <v>79</v>
      </c>
      <c r="B25" s="69" t="s">
        <v>103</v>
      </c>
      <c r="C25" s="69" t="s">
        <v>104</v>
      </c>
      <c r="D25" s="70">
        <v>7</v>
      </c>
      <c r="E25" s="70">
        <v>5</v>
      </c>
      <c r="F25" s="71">
        <f t="shared" si="0"/>
        <v>12</v>
      </c>
      <c r="G25" s="71"/>
      <c r="H25" s="70">
        <v>7</v>
      </c>
      <c r="I25" s="70">
        <v>2</v>
      </c>
      <c r="J25" s="72">
        <f t="shared" si="1"/>
        <v>9</v>
      </c>
      <c r="K25" s="73"/>
      <c r="L25" s="74">
        <v>1</v>
      </c>
      <c r="M25" s="73">
        <f t="shared" si="2"/>
        <v>22</v>
      </c>
      <c r="N25" s="75">
        <f t="shared" si="3"/>
        <v>21</v>
      </c>
    </row>
    <row r="26" spans="1:14" ht="21" customHeight="1">
      <c r="A26" s="68" t="s">
        <v>79</v>
      </c>
      <c r="B26" s="69" t="s">
        <v>107</v>
      </c>
      <c r="C26" s="69" t="s">
        <v>108</v>
      </c>
      <c r="D26" s="70">
        <v>5</v>
      </c>
      <c r="E26" s="70">
        <v>7</v>
      </c>
      <c r="F26" s="71">
        <f>D26+E26</f>
        <v>12</v>
      </c>
      <c r="G26" s="71"/>
      <c r="H26" s="70">
        <v>6</v>
      </c>
      <c r="I26" s="70">
        <v>9</v>
      </c>
      <c r="J26" s="72">
        <f t="shared" si="1"/>
        <v>15</v>
      </c>
      <c r="K26" s="73"/>
      <c r="L26" s="76">
        <v>3</v>
      </c>
      <c r="M26" s="77">
        <f t="shared" si="2"/>
        <v>30</v>
      </c>
      <c r="N26" s="76">
        <f t="shared" si="3"/>
        <v>27</v>
      </c>
    </row>
    <row r="27" spans="1:14" ht="21" customHeight="1">
      <c r="A27" s="68" t="s">
        <v>79</v>
      </c>
      <c r="B27" s="69" t="s">
        <v>105</v>
      </c>
      <c r="C27" s="69" t="s">
        <v>105</v>
      </c>
      <c r="D27" s="70">
        <v>0</v>
      </c>
      <c r="E27" s="70">
        <v>0</v>
      </c>
      <c r="F27" s="71">
        <f t="shared" si="0"/>
        <v>0</v>
      </c>
      <c r="G27" s="71"/>
      <c r="H27" s="70">
        <v>0</v>
      </c>
      <c r="I27" s="70">
        <v>1</v>
      </c>
      <c r="J27" s="72">
        <f t="shared" si="1"/>
        <v>1</v>
      </c>
      <c r="K27" s="73"/>
      <c r="L27" s="76">
        <v>0</v>
      </c>
      <c r="M27" s="77">
        <f t="shared" si="2"/>
        <v>1</v>
      </c>
      <c r="N27" s="76">
        <f t="shared" si="3"/>
        <v>1</v>
      </c>
    </row>
    <row r="28" spans="1:14" ht="21" customHeight="1">
      <c r="A28" s="68" t="s">
        <v>79</v>
      </c>
      <c r="B28" s="69" t="s">
        <v>111</v>
      </c>
      <c r="C28" s="69" t="s">
        <v>112</v>
      </c>
      <c r="D28" s="70">
        <v>3</v>
      </c>
      <c r="E28" s="70">
        <v>4</v>
      </c>
      <c r="F28" s="71">
        <f>D28+E28</f>
        <v>7</v>
      </c>
      <c r="G28" s="78"/>
      <c r="H28" s="70">
        <v>15</v>
      </c>
      <c r="I28" s="70">
        <v>22</v>
      </c>
      <c r="J28" s="72">
        <f t="shared" si="1"/>
        <v>37</v>
      </c>
      <c r="K28" s="70"/>
      <c r="L28" s="77">
        <v>3</v>
      </c>
      <c r="M28" s="76">
        <f t="shared" si="2"/>
        <v>47</v>
      </c>
      <c r="N28" s="76">
        <f>M28-L28</f>
        <v>44</v>
      </c>
    </row>
    <row r="29" spans="1:14" ht="21" customHeight="1">
      <c r="A29" s="68" t="s">
        <v>79</v>
      </c>
      <c r="B29" s="69" t="s">
        <v>114</v>
      </c>
      <c r="C29" s="69" t="s">
        <v>115</v>
      </c>
      <c r="D29" s="70">
        <v>2</v>
      </c>
      <c r="E29" s="70">
        <v>1</v>
      </c>
      <c r="F29" s="71">
        <f>D29+E29</f>
        <v>3</v>
      </c>
      <c r="G29" s="70"/>
      <c r="H29" s="70">
        <v>1</v>
      </c>
      <c r="I29" s="72">
        <v>2</v>
      </c>
      <c r="J29" s="72">
        <f t="shared" si="1"/>
        <v>3</v>
      </c>
      <c r="K29" s="70"/>
      <c r="L29" s="72">
        <v>1</v>
      </c>
      <c r="M29" s="76">
        <f t="shared" si="2"/>
        <v>7</v>
      </c>
      <c r="N29" s="76">
        <f>M29-L29</f>
        <v>6</v>
      </c>
    </row>
    <row r="30" spans="1:14" ht="21" customHeight="1">
      <c r="A30" s="12"/>
      <c r="B30" s="11"/>
      <c r="C30" s="11"/>
      <c r="D30" s="13"/>
      <c r="E30" s="13"/>
      <c r="F30" s="18"/>
      <c r="G30" s="18"/>
      <c r="H30" s="13"/>
      <c r="I30" s="13"/>
      <c r="J30" s="19"/>
      <c r="K30" s="25"/>
      <c r="L30" s="14"/>
      <c r="M30" s="62"/>
      <c r="N30" s="14"/>
    </row>
    <row r="31" spans="1:14" ht="21" customHeight="1">
      <c r="A31" s="12"/>
      <c r="B31" s="11"/>
      <c r="C31" s="11"/>
      <c r="D31" s="13"/>
      <c r="E31" s="13"/>
      <c r="F31" s="18"/>
      <c r="G31" s="18"/>
      <c r="H31" s="13"/>
      <c r="I31" s="13"/>
      <c r="J31" s="19"/>
      <c r="K31" s="25"/>
      <c r="L31" s="14"/>
      <c r="M31" s="62"/>
      <c r="N31" s="14"/>
    </row>
    <row r="32" spans="1:14" ht="21" customHeight="1">
      <c r="A32" s="12"/>
      <c r="B32" s="11"/>
      <c r="C32" s="11"/>
      <c r="D32" s="13"/>
      <c r="E32" s="13"/>
      <c r="F32" s="18"/>
      <c r="G32" s="18"/>
      <c r="H32" s="13"/>
      <c r="I32" s="13"/>
      <c r="J32" s="19"/>
      <c r="K32" s="25"/>
      <c r="L32" s="14"/>
      <c r="M32" s="62"/>
      <c r="N32" s="14"/>
    </row>
    <row r="33" spans="1:14" ht="21" customHeight="1">
      <c r="A33" s="12"/>
      <c r="B33" s="11"/>
      <c r="C33" s="11"/>
      <c r="D33" s="13"/>
      <c r="E33" s="13"/>
      <c r="F33" s="18"/>
      <c r="G33" s="18"/>
      <c r="H33" s="13"/>
      <c r="I33" s="13"/>
      <c r="J33" s="19"/>
      <c r="K33" s="25"/>
      <c r="L33" s="14"/>
      <c r="M33" s="62"/>
      <c r="N33" s="14"/>
    </row>
    <row r="34" spans="1:14" ht="21" customHeight="1">
      <c r="A34" s="12"/>
      <c r="B34" s="11"/>
      <c r="C34" s="11"/>
      <c r="D34" s="13"/>
      <c r="E34" s="13"/>
      <c r="F34" s="18"/>
      <c r="G34" s="18"/>
      <c r="H34" s="13"/>
      <c r="I34" s="13"/>
      <c r="J34" s="19"/>
      <c r="K34" s="25"/>
      <c r="L34" s="22"/>
      <c r="M34" s="25"/>
      <c r="N34" s="64"/>
    </row>
    <row r="35" spans="1:14" ht="21" customHeight="1">
      <c r="A35" s="12"/>
      <c r="B35" s="11"/>
      <c r="C35" s="11"/>
      <c r="D35" s="13"/>
      <c r="E35" s="13"/>
      <c r="F35" s="18"/>
      <c r="G35" s="18"/>
      <c r="H35" s="13"/>
      <c r="I35" s="13"/>
      <c r="J35" s="19"/>
      <c r="K35" s="25"/>
      <c r="L35" s="22"/>
      <c r="M35" s="25"/>
      <c r="N35" s="64"/>
    </row>
    <row r="36" spans="1:14" ht="21" customHeight="1">
      <c r="A36" s="12"/>
      <c r="B36" s="11"/>
      <c r="C36" s="11"/>
      <c r="D36" s="13"/>
      <c r="E36" s="13"/>
      <c r="F36" s="18"/>
      <c r="G36" s="18"/>
      <c r="H36" s="13"/>
      <c r="I36" s="13"/>
      <c r="J36" s="19"/>
      <c r="K36" s="25"/>
      <c r="L36" s="22"/>
      <c r="M36" s="25"/>
      <c r="N36" s="64"/>
    </row>
    <row r="37" spans="1:14" ht="21" customHeight="1">
      <c r="A37" s="12"/>
      <c r="B37" s="11"/>
      <c r="C37" s="11"/>
      <c r="D37" s="13"/>
      <c r="E37" s="13"/>
      <c r="F37" s="18"/>
      <c r="G37" s="18"/>
      <c r="H37" s="13"/>
      <c r="I37" s="13"/>
      <c r="J37" s="19"/>
      <c r="K37" s="25"/>
      <c r="L37" s="22"/>
      <c r="M37" s="25"/>
      <c r="N37" s="64"/>
    </row>
    <row r="38" spans="1:14" ht="21" customHeight="1">
      <c r="A38" s="12"/>
      <c r="B38" s="11"/>
      <c r="C38" s="11"/>
      <c r="D38" s="13"/>
      <c r="E38" s="13"/>
      <c r="F38" s="18"/>
      <c r="G38" s="18"/>
      <c r="H38" s="13"/>
      <c r="I38" s="13"/>
      <c r="J38" s="19"/>
      <c r="K38" s="25"/>
      <c r="L38" s="22"/>
      <c r="M38" s="25"/>
      <c r="N38" s="64"/>
    </row>
    <row r="39" spans="1:14" ht="21" customHeight="1">
      <c r="A39" s="12"/>
      <c r="B39" s="11"/>
      <c r="C39" s="11"/>
      <c r="D39" s="13"/>
      <c r="E39" s="13"/>
      <c r="F39" s="18"/>
      <c r="G39" s="18"/>
      <c r="H39" s="13"/>
      <c r="I39" s="13"/>
      <c r="J39" s="19"/>
      <c r="K39" s="25"/>
      <c r="L39" s="22"/>
      <c r="M39" s="25"/>
      <c r="N39" s="64"/>
    </row>
    <row r="40" spans="1:14" ht="21" customHeight="1">
      <c r="A40" s="12"/>
      <c r="B40" s="11"/>
      <c r="C40" s="11"/>
      <c r="D40" s="13"/>
      <c r="E40" s="13"/>
      <c r="F40" s="18"/>
      <c r="G40" s="18"/>
      <c r="H40" s="13"/>
      <c r="I40" s="13"/>
      <c r="J40" s="19"/>
      <c r="K40" s="25"/>
      <c r="L40" s="22"/>
      <c r="M40" s="25"/>
      <c r="N40" s="64"/>
    </row>
    <row r="41" spans="1:14" ht="21" customHeight="1">
      <c r="A41" s="12"/>
      <c r="B41" s="11"/>
      <c r="C41" s="11"/>
      <c r="D41" s="13"/>
      <c r="E41" s="13"/>
      <c r="F41" s="18"/>
      <c r="G41" s="18"/>
      <c r="H41" s="13"/>
      <c r="I41" s="13"/>
      <c r="J41" s="19"/>
      <c r="K41" s="25"/>
      <c r="L41" s="22"/>
      <c r="M41" s="25"/>
      <c r="N41" s="64"/>
    </row>
    <row r="42" spans="1:14" ht="21" customHeight="1">
      <c r="A42" s="12"/>
      <c r="B42" s="11"/>
      <c r="C42" s="11"/>
      <c r="D42" s="13"/>
      <c r="E42" s="13"/>
      <c r="F42" s="18"/>
      <c r="G42" s="18"/>
      <c r="H42" s="13"/>
      <c r="I42" s="13"/>
      <c r="J42" s="19"/>
      <c r="K42" s="25"/>
      <c r="L42" s="22"/>
      <c r="M42" s="25"/>
      <c r="N42" s="64"/>
    </row>
    <row r="43" spans="1:14" ht="21" customHeight="1">
      <c r="A43" s="35"/>
      <c r="B43" s="13"/>
      <c r="C43" s="13"/>
      <c r="D43" s="13"/>
      <c r="E43" s="13"/>
      <c r="F43" s="19"/>
      <c r="G43" s="19"/>
      <c r="H43" s="13"/>
      <c r="I43" s="13"/>
      <c r="J43" s="19"/>
      <c r="K43" s="25"/>
      <c r="L43" s="22"/>
      <c r="M43" s="25"/>
      <c r="N43" s="64"/>
    </row>
    <row r="44" spans="1:14" ht="21" customHeight="1">
      <c r="A44" s="35"/>
      <c r="B44" s="13"/>
      <c r="C44" s="13"/>
      <c r="D44" s="13"/>
      <c r="E44" s="13"/>
      <c r="F44" s="19"/>
      <c r="G44" s="19"/>
      <c r="H44" s="13"/>
      <c r="I44" s="13"/>
      <c r="J44" s="19"/>
      <c r="K44" s="25"/>
      <c r="L44" s="22"/>
      <c r="M44" s="25"/>
      <c r="N44" s="64"/>
    </row>
    <row r="45" spans="1:14" s="16" customFormat="1" ht="21" customHeight="1">
      <c r="A45" s="15"/>
      <c r="B45" s="14"/>
      <c r="C45" s="14"/>
      <c r="D45" s="13"/>
      <c r="E45" s="13"/>
      <c r="F45" s="19"/>
      <c r="G45" s="19"/>
      <c r="H45" s="13"/>
      <c r="I45" s="13"/>
      <c r="J45" s="19"/>
      <c r="K45" s="25"/>
      <c r="L45" s="22"/>
      <c r="M45" s="25"/>
      <c r="N45" s="66"/>
    </row>
    <row r="46" spans="1:14" ht="13.5" thickBot="1">
      <c r="A46" s="121" t="s">
        <v>4</v>
      </c>
      <c r="B46" s="122"/>
      <c r="C46" s="123"/>
      <c r="D46" s="20">
        <f>SUM(D12:D45)</f>
        <v>126</v>
      </c>
      <c r="E46" s="20">
        <f aca="true" t="shared" si="4" ref="E46:N46">SUM(E12:E45)</f>
        <v>122</v>
      </c>
      <c r="F46" s="20">
        <f t="shared" si="4"/>
        <v>248</v>
      </c>
      <c r="G46" s="20">
        <f t="shared" si="4"/>
        <v>0</v>
      </c>
      <c r="H46" s="20">
        <f t="shared" si="4"/>
        <v>96</v>
      </c>
      <c r="I46" s="20">
        <f t="shared" si="4"/>
        <v>106</v>
      </c>
      <c r="J46" s="20">
        <f t="shared" si="4"/>
        <v>202</v>
      </c>
      <c r="K46" s="20">
        <f t="shared" si="4"/>
        <v>0</v>
      </c>
      <c r="L46" s="20">
        <f t="shared" si="4"/>
        <v>57</v>
      </c>
      <c r="M46" s="20">
        <f t="shared" si="4"/>
        <v>507</v>
      </c>
      <c r="N46" s="20">
        <f t="shared" si="4"/>
        <v>450</v>
      </c>
    </row>
    <row r="47" ht="9.75" customHeight="1"/>
    <row r="48" ht="12.75">
      <c r="M48" s="17"/>
    </row>
    <row r="49" ht="12.75"/>
    <row r="50" spans="1:2" ht="12.75">
      <c r="A50" s="126"/>
      <c r="B50" s="12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/>
  <mergeCells count="20">
    <mergeCell ref="A46:C46"/>
    <mergeCell ref="A50:B50"/>
    <mergeCell ref="N9:N11"/>
    <mergeCell ref="D10:E10"/>
    <mergeCell ref="F10:F11"/>
    <mergeCell ref="H10:I10"/>
    <mergeCell ref="J10:J11"/>
    <mergeCell ref="L10:L11"/>
    <mergeCell ref="B8:F8"/>
    <mergeCell ref="A9:A11"/>
    <mergeCell ref="B9:C10"/>
    <mergeCell ref="D9:F9"/>
    <mergeCell ref="H9:J9"/>
    <mergeCell ref="M9:M11"/>
    <mergeCell ref="A1:N1"/>
    <mergeCell ref="A2:N2"/>
    <mergeCell ref="A3:N3"/>
    <mergeCell ref="A4:N4"/>
    <mergeCell ref="C5:E5"/>
    <mergeCell ref="B7:F7"/>
  </mergeCells>
  <dataValidations count="4">
    <dataValidation type="list" allowBlank="1" showInputMessage="1" showErrorMessage="1" sqref="F5:G5">
      <formula1>mes</formula1>
    </dataValidation>
    <dataValidation type="list" allowBlank="1" showInputMessage="1" showErrorMessage="1" sqref="B7:G7">
      <formula1>estado</formula1>
    </dataValidation>
    <dataValidation type="list" allowBlank="1" showInputMessage="1" showErrorMessage="1" sqref="J7:K7">
      <formula1>dia</formula1>
    </dataValidation>
    <dataValidation type="list" allowBlank="1" showInputMessage="1" showErrorMessage="1" sqref="L7 H5">
      <formula1>año</formula1>
    </dataValidation>
  </dataValidations>
  <printOptions horizontalCentered="1" verticalCentered="1"/>
  <pageMargins left="0.1968503937007874" right="0" top="0.3937007874015748" bottom="0.984251968503937" header="0" footer="0.3937007874015748"/>
  <pageSetup horizontalDpi="600" verticalDpi="600" orientation="landscape" scale="55" r:id="rId4"/>
  <headerFooter scaleWithDoc="0" alignWithMargins="0">
    <oddFooter>&amp;L                                             
       ELABORÓ (Nombre y Firma)&amp;RAUTORIZÓ (Nombre y Firma)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zoomScaleSheetLayoutView="70" workbookViewId="0" topLeftCell="A1">
      <pane ySplit="11" topLeftCell="A37" activePane="bottomLeft" state="frozen"/>
      <selection pane="topLeft" activeCell="A1" sqref="A1"/>
      <selection pane="bottomLeft" activeCell="A9" sqref="A9:N46"/>
    </sheetView>
  </sheetViews>
  <sheetFormatPr defaultColWidth="11.421875" defaultRowHeight="12.75"/>
  <cols>
    <col min="1" max="1" width="22.7109375" style="1" customWidth="1"/>
    <col min="2" max="3" width="16.140625" style="1" customWidth="1"/>
    <col min="4" max="5" width="9.7109375" style="1" customWidth="1"/>
    <col min="6" max="6" width="12.8515625" style="1" customWidth="1"/>
    <col min="7" max="7" width="6.140625" style="1" customWidth="1"/>
    <col min="8" max="9" width="9.7109375" style="1" customWidth="1"/>
    <col min="10" max="10" width="12.8515625" style="1" customWidth="1"/>
    <col min="11" max="11" width="3.7109375" style="1" customWidth="1"/>
    <col min="12" max="12" width="14.8515625" style="1" customWidth="1"/>
    <col min="13" max="13" width="16.00390625" style="1" customWidth="1"/>
    <col min="14" max="14" width="16.00390625" style="67" customWidth="1"/>
    <col min="15" max="16384" width="11.421875" style="1" customWidth="1"/>
  </cols>
  <sheetData>
    <row r="1" spans="1:14" ht="18" customHeight="1">
      <c r="A1" s="100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5" customHeigh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5" customHeight="1">
      <c r="A3" s="103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5" customHeight="1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4" ht="15" customHeight="1">
      <c r="A5" s="3"/>
      <c r="B5" s="4"/>
      <c r="C5" s="117" t="s">
        <v>24</v>
      </c>
      <c r="D5" s="117"/>
      <c r="E5" s="118"/>
      <c r="F5" s="49" t="s">
        <v>116</v>
      </c>
      <c r="G5" s="49"/>
      <c r="H5" s="5">
        <v>2022</v>
      </c>
      <c r="I5" s="4"/>
      <c r="J5" s="4"/>
      <c r="K5" s="4"/>
      <c r="L5" s="4"/>
      <c r="M5" s="4"/>
      <c r="N5" s="63"/>
    </row>
    <row r="6" spans="1:14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3"/>
    </row>
    <row r="7" spans="1:14" ht="15" customHeight="1">
      <c r="A7" s="6" t="s">
        <v>9</v>
      </c>
      <c r="B7" s="109" t="s">
        <v>77</v>
      </c>
      <c r="C7" s="110"/>
      <c r="D7" s="110"/>
      <c r="E7" s="110"/>
      <c r="F7" s="111"/>
      <c r="G7" s="52"/>
      <c r="H7" s="48"/>
      <c r="I7" s="21"/>
      <c r="J7" s="5">
        <v>30</v>
      </c>
      <c r="K7" s="50"/>
      <c r="L7" s="24">
        <v>2022</v>
      </c>
      <c r="M7" s="27"/>
      <c r="N7" s="63"/>
    </row>
    <row r="8" spans="1:14" ht="15" customHeight="1" thickBot="1">
      <c r="A8" s="3"/>
      <c r="B8" s="96"/>
      <c r="C8" s="96"/>
      <c r="D8" s="96"/>
      <c r="E8" s="96"/>
      <c r="F8" s="96"/>
      <c r="G8" s="53"/>
      <c r="H8" s="4"/>
      <c r="I8" s="8"/>
      <c r="J8" s="8" t="s">
        <v>17</v>
      </c>
      <c r="K8" s="8"/>
      <c r="L8" s="8" t="s">
        <v>19</v>
      </c>
      <c r="M8" s="8"/>
      <c r="N8" s="63"/>
    </row>
    <row r="9" spans="1:14" ht="21.75" customHeight="1">
      <c r="A9" s="132" t="s">
        <v>72</v>
      </c>
      <c r="B9" s="85" t="s">
        <v>0</v>
      </c>
      <c r="C9" s="86"/>
      <c r="D9" s="135" t="s">
        <v>20</v>
      </c>
      <c r="E9" s="135"/>
      <c r="F9" s="135"/>
      <c r="G9" s="45"/>
      <c r="H9" s="124" t="s">
        <v>11</v>
      </c>
      <c r="I9" s="124"/>
      <c r="J9" s="125"/>
      <c r="K9" s="51"/>
      <c r="L9" s="44" t="s">
        <v>22</v>
      </c>
      <c r="M9" s="93" t="s">
        <v>71</v>
      </c>
      <c r="N9" s="114" t="s">
        <v>109</v>
      </c>
    </row>
    <row r="10" spans="1:14" s="10" customFormat="1" ht="21.75" customHeight="1">
      <c r="A10" s="133"/>
      <c r="B10" s="87"/>
      <c r="C10" s="88"/>
      <c r="D10" s="131" t="s">
        <v>3</v>
      </c>
      <c r="E10" s="131"/>
      <c r="F10" s="127" t="s">
        <v>12</v>
      </c>
      <c r="G10" s="46"/>
      <c r="H10" s="131" t="s">
        <v>3</v>
      </c>
      <c r="I10" s="131"/>
      <c r="J10" s="127" t="s">
        <v>14</v>
      </c>
      <c r="K10" s="46"/>
      <c r="L10" s="91" t="s">
        <v>15</v>
      </c>
      <c r="M10" s="94"/>
      <c r="N10" s="115"/>
    </row>
    <row r="11" spans="1:14" s="10" customFormat="1" ht="23.25" customHeight="1" thickBot="1">
      <c r="A11" s="134"/>
      <c r="B11" s="41" t="s">
        <v>1</v>
      </c>
      <c r="C11" s="42" t="s">
        <v>2</v>
      </c>
      <c r="D11" s="33" t="s">
        <v>7</v>
      </c>
      <c r="E11" s="33" t="s">
        <v>8</v>
      </c>
      <c r="F11" s="128"/>
      <c r="G11" s="47"/>
      <c r="H11" s="33" t="s">
        <v>7</v>
      </c>
      <c r="I11" s="33" t="s">
        <v>8</v>
      </c>
      <c r="J11" s="128"/>
      <c r="K11" s="47"/>
      <c r="L11" s="92"/>
      <c r="M11" s="95"/>
      <c r="N11" s="116"/>
    </row>
    <row r="12" spans="1:14" s="61" customFormat="1" ht="21" customHeight="1">
      <c r="A12" s="54"/>
      <c r="B12" s="55"/>
      <c r="C12" s="55"/>
      <c r="D12" s="56"/>
      <c r="E12" s="56"/>
      <c r="F12" s="58"/>
      <c r="G12" s="58"/>
      <c r="H12" s="56"/>
      <c r="I12" s="56"/>
      <c r="J12" s="58"/>
      <c r="K12" s="59"/>
      <c r="L12" s="60"/>
      <c r="M12" s="59"/>
      <c r="N12" s="65"/>
    </row>
    <row r="13" spans="1:14" s="61" customFormat="1" ht="21" customHeight="1">
      <c r="A13" s="54" t="s">
        <v>79</v>
      </c>
      <c r="B13" s="55" t="s">
        <v>106</v>
      </c>
      <c r="C13" s="55" t="s">
        <v>80</v>
      </c>
      <c r="D13" s="56">
        <v>13</v>
      </c>
      <c r="E13" s="56">
        <v>12</v>
      </c>
      <c r="F13" s="57">
        <f aca="true" t="shared" si="0" ref="F13:F27">D13+E13</f>
        <v>25</v>
      </c>
      <c r="G13" s="57"/>
      <c r="H13" s="56">
        <v>10</v>
      </c>
      <c r="I13" s="56">
        <v>7</v>
      </c>
      <c r="J13" s="58">
        <f aca="true" t="shared" si="1" ref="J13:J29">H13+I13</f>
        <v>17</v>
      </c>
      <c r="K13" s="59"/>
      <c r="L13" s="60">
        <v>8</v>
      </c>
      <c r="M13" s="59">
        <f>L13+F13+J13</f>
        <v>50</v>
      </c>
      <c r="N13" s="65">
        <f>M13-L13</f>
        <v>42</v>
      </c>
    </row>
    <row r="14" spans="1:14" s="61" customFormat="1" ht="21" customHeight="1">
      <c r="A14" s="54" t="s">
        <v>79</v>
      </c>
      <c r="B14" s="55" t="s">
        <v>81</v>
      </c>
      <c r="C14" s="55" t="s">
        <v>82</v>
      </c>
      <c r="D14" s="56">
        <v>10</v>
      </c>
      <c r="E14" s="56">
        <v>9</v>
      </c>
      <c r="F14" s="57">
        <f t="shared" si="0"/>
        <v>19</v>
      </c>
      <c r="G14" s="57"/>
      <c r="H14" s="56">
        <v>6</v>
      </c>
      <c r="I14" s="56">
        <v>6</v>
      </c>
      <c r="J14" s="58">
        <f t="shared" si="1"/>
        <v>12</v>
      </c>
      <c r="K14" s="59"/>
      <c r="L14" s="60">
        <v>2</v>
      </c>
      <c r="M14" s="59">
        <f aca="true" t="shared" si="2" ref="M14:M29">L14+F14+J14</f>
        <v>33</v>
      </c>
      <c r="N14" s="65">
        <f aca="true" t="shared" si="3" ref="N14:N27">M14-L14</f>
        <v>31</v>
      </c>
    </row>
    <row r="15" spans="1:14" s="61" customFormat="1" ht="21" customHeight="1">
      <c r="A15" s="54" t="s">
        <v>79</v>
      </c>
      <c r="B15" s="55" t="s">
        <v>83</v>
      </c>
      <c r="C15" s="55" t="s">
        <v>84</v>
      </c>
      <c r="D15" s="56">
        <v>3</v>
      </c>
      <c r="E15" s="56">
        <v>2</v>
      </c>
      <c r="F15" s="57">
        <f t="shared" si="0"/>
        <v>5</v>
      </c>
      <c r="G15" s="57"/>
      <c r="H15" s="56">
        <v>4</v>
      </c>
      <c r="I15" s="56">
        <v>8</v>
      </c>
      <c r="J15" s="58">
        <f t="shared" si="1"/>
        <v>12</v>
      </c>
      <c r="K15" s="59"/>
      <c r="L15" s="60">
        <v>1</v>
      </c>
      <c r="M15" s="59">
        <f t="shared" si="2"/>
        <v>18</v>
      </c>
      <c r="N15" s="65">
        <f t="shared" si="3"/>
        <v>17</v>
      </c>
    </row>
    <row r="16" spans="1:14" s="61" customFormat="1" ht="21" customHeight="1">
      <c r="A16" s="54" t="s">
        <v>79</v>
      </c>
      <c r="B16" s="55" t="s">
        <v>85</v>
      </c>
      <c r="C16" s="55" t="s">
        <v>86</v>
      </c>
      <c r="D16" s="56">
        <v>7</v>
      </c>
      <c r="E16" s="56">
        <v>14</v>
      </c>
      <c r="F16" s="57">
        <f t="shared" si="0"/>
        <v>21</v>
      </c>
      <c r="G16" s="57"/>
      <c r="H16" s="56">
        <v>9</v>
      </c>
      <c r="I16" s="56">
        <v>4</v>
      </c>
      <c r="J16" s="58">
        <f t="shared" si="1"/>
        <v>13</v>
      </c>
      <c r="K16" s="59"/>
      <c r="L16" s="60">
        <v>4</v>
      </c>
      <c r="M16" s="59">
        <f t="shared" si="2"/>
        <v>38</v>
      </c>
      <c r="N16" s="65">
        <f t="shared" si="3"/>
        <v>34</v>
      </c>
    </row>
    <row r="17" spans="1:14" s="61" customFormat="1" ht="21" customHeight="1">
      <c r="A17" s="54" t="s">
        <v>79</v>
      </c>
      <c r="B17" s="55" t="s">
        <v>87</v>
      </c>
      <c r="C17" s="55" t="s">
        <v>88</v>
      </c>
      <c r="D17" s="56">
        <v>4</v>
      </c>
      <c r="E17" s="56">
        <v>6</v>
      </c>
      <c r="F17" s="57">
        <f t="shared" si="0"/>
        <v>10</v>
      </c>
      <c r="G17" s="57"/>
      <c r="H17" s="56">
        <v>0</v>
      </c>
      <c r="I17" s="56">
        <v>1</v>
      </c>
      <c r="J17" s="58">
        <f t="shared" si="1"/>
        <v>1</v>
      </c>
      <c r="K17" s="59"/>
      <c r="L17" s="60">
        <v>1</v>
      </c>
      <c r="M17" s="59">
        <f t="shared" si="2"/>
        <v>12</v>
      </c>
      <c r="N17" s="65">
        <f t="shared" si="3"/>
        <v>11</v>
      </c>
    </row>
    <row r="18" spans="1:14" s="61" customFormat="1" ht="21" customHeight="1">
      <c r="A18" s="54" t="s">
        <v>79</v>
      </c>
      <c r="B18" s="55" t="s">
        <v>89</v>
      </c>
      <c r="C18" s="55" t="s">
        <v>90</v>
      </c>
      <c r="D18" s="56">
        <f>20-D17</f>
        <v>16</v>
      </c>
      <c r="E18" s="56">
        <f>28-E17</f>
        <v>22</v>
      </c>
      <c r="F18" s="57">
        <f t="shared" si="0"/>
        <v>38</v>
      </c>
      <c r="G18" s="57"/>
      <c r="H18" s="56">
        <f>17-H17</f>
        <v>17</v>
      </c>
      <c r="I18" s="56">
        <v>20</v>
      </c>
      <c r="J18" s="58">
        <f t="shared" si="1"/>
        <v>37</v>
      </c>
      <c r="K18" s="59"/>
      <c r="L18" s="60">
        <v>15</v>
      </c>
      <c r="M18" s="59">
        <f t="shared" si="2"/>
        <v>90</v>
      </c>
      <c r="N18" s="65">
        <f t="shared" si="3"/>
        <v>75</v>
      </c>
    </row>
    <row r="19" spans="1:14" s="61" customFormat="1" ht="21" customHeight="1">
      <c r="A19" s="54" t="s">
        <v>79</v>
      </c>
      <c r="B19" s="55" t="s">
        <v>91</v>
      </c>
      <c r="C19" s="55" t="s">
        <v>92</v>
      </c>
      <c r="D19" s="56">
        <v>2</v>
      </c>
      <c r="E19" s="56">
        <v>3</v>
      </c>
      <c r="F19" s="57">
        <f t="shared" si="0"/>
        <v>5</v>
      </c>
      <c r="G19" s="57"/>
      <c r="H19" s="56">
        <v>2</v>
      </c>
      <c r="I19" s="56">
        <v>3</v>
      </c>
      <c r="J19" s="58">
        <f t="shared" si="1"/>
        <v>5</v>
      </c>
      <c r="K19" s="59"/>
      <c r="L19" s="60">
        <v>0</v>
      </c>
      <c r="M19" s="59">
        <f t="shared" si="2"/>
        <v>10</v>
      </c>
      <c r="N19" s="65">
        <f t="shared" si="3"/>
        <v>10</v>
      </c>
    </row>
    <row r="20" spans="1:14" s="61" customFormat="1" ht="21" customHeight="1">
      <c r="A20" s="54" t="s">
        <v>79</v>
      </c>
      <c r="B20" s="55" t="s">
        <v>93</v>
      </c>
      <c r="C20" s="55" t="s">
        <v>94</v>
      </c>
      <c r="D20" s="56">
        <v>18</v>
      </c>
      <c r="E20" s="56">
        <v>15</v>
      </c>
      <c r="F20" s="57">
        <f t="shared" si="0"/>
        <v>33</v>
      </c>
      <c r="G20" s="57"/>
      <c r="H20" s="56">
        <v>6</v>
      </c>
      <c r="I20" s="56">
        <v>9</v>
      </c>
      <c r="J20" s="58">
        <f t="shared" si="1"/>
        <v>15</v>
      </c>
      <c r="K20" s="58"/>
      <c r="L20" s="56">
        <v>4</v>
      </c>
      <c r="M20" s="59">
        <f t="shared" si="2"/>
        <v>52</v>
      </c>
      <c r="N20" s="65">
        <f t="shared" si="3"/>
        <v>48</v>
      </c>
    </row>
    <row r="21" spans="1:14" s="61" customFormat="1" ht="21" customHeight="1">
      <c r="A21" s="54" t="s">
        <v>79</v>
      </c>
      <c r="B21" s="55" t="s">
        <v>95</v>
      </c>
      <c r="C21" s="55" t="s">
        <v>96</v>
      </c>
      <c r="D21" s="56">
        <v>13</v>
      </c>
      <c r="E21" s="56">
        <v>6</v>
      </c>
      <c r="F21" s="57">
        <f t="shared" si="0"/>
        <v>19</v>
      </c>
      <c r="G21" s="57"/>
      <c r="H21" s="56">
        <v>4</v>
      </c>
      <c r="I21" s="56">
        <v>3</v>
      </c>
      <c r="J21" s="58">
        <f t="shared" si="1"/>
        <v>7</v>
      </c>
      <c r="K21" s="59"/>
      <c r="L21" s="60">
        <v>4</v>
      </c>
      <c r="M21" s="59">
        <f>L21+F21+J21</f>
        <v>30</v>
      </c>
      <c r="N21" s="65">
        <f t="shared" si="3"/>
        <v>26</v>
      </c>
    </row>
    <row r="22" spans="1:14" s="61" customFormat="1" ht="21" customHeight="1">
      <c r="A22" s="54" t="s">
        <v>79</v>
      </c>
      <c r="B22" s="55" t="s">
        <v>97</v>
      </c>
      <c r="C22" s="55" t="s">
        <v>98</v>
      </c>
      <c r="D22" s="56">
        <v>7</v>
      </c>
      <c r="E22" s="56">
        <v>6</v>
      </c>
      <c r="F22" s="57">
        <f t="shared" si="0"/>
        <v>13</v>
      </c>
      <c r="G22" s="57"/>
      <c r="H22" s="56">
        <v>2</v>
      </c>
      <c r="I22" s="56">
        <v>1</v>
      </c>
      <c r="J22" s="58">
        <f t="shared" si="1"/>
        <v>3</v>
      </c>
      <c r="K22" s="59"/>
      <c r="L22" s="60">
        <v>4</v>
      </c>
      <c r="M22" s="59">
        <f t="shared" si="2"/>
        <v>20</v>
      </c>
      <c r="N22" s="65">
        <f t="shared" si="3"/>
        <v>16</v>
      </c>
    </row>
    <row r="23" spans="1:14" s="61" customFormat="1" ht="21" customHeight="1">
      <c r="A23" s="54" t="s">
        <v>79</v>
      </c>
      <c r="B23" s="55" t="s">
        <v>99</v>
      </c>
      <c r="C23" s="55" t="s">
        <v>100</v>
      </c>
      <c r="D23" s="56">
        <v>7</v>
      </c>
      <c r="E23" s="56">
        <v>1</v>
      </c>
      <c r="F23" s="57">
        <f t="shared" si="0"/>
        <v>8</v>
      </c>
      <c r="G23" s="57"/>
      <c r="H23" s="56">
        <v>4</v>
      </c>
      <c r="I23" s="56">
        <v>5</v>
      </c>
      <c r="J23" s="58">
        <f t="shared" si="1"/>
        <v>9</v>
      </c>
      <c r="K23" s="59"/>
      <c r="L23" s="60">
        <v>4</v>
      </c>
      <c r="M23" s="59">
        <f t="shared" si="2"/>
        <v>21</v>
      </c>
      <c r="N23" s="65">
        <f t="shared" si="3"/>
        <v>17</v>
      </c>
    </row>
    <row r="24" spans="1:14" s="61" customFormat="1" ht="21" customHeight="1">
      <c r="A24" s="54" t="s">
        <v>79</v>
      </c>
      <c r="B24" s="55" t="s">
        <v>101</v>
      </c>
      <c r="C24" s="55" t="s">
        <v>102</v>
      </c>
      <c r="D24" s="56">
        <v>9</v>
      </c>
      <c r="E24" s="56">
        <v>9</v>
      </c>
      <c r="F24" s="57">
        <f t="shared" si="0"/>
        <v>18</v>
      </c>
      <c r="G24" s="57"/>
      <c r="H24" s="56">
        <v>3</v>
      </c>
      <c r="I24" s="56">
        <v>3</v>
      </c>
      <c r="J24" s="58">
        <f t="shared" si="1"/>
        <v>6</v>
      </c>
      <c r="K24" s="59"/>
      <c r="L24" s="60">
        <v>2</v>
      </c>
      <c r="M24" s="59">
        <f t="shared" si="2"/>
        <v>26</v>
      </c>
      <c r="N24" s="65">
        <f t="shared" si="3"/>
        <v>24</v>
      </c>
    </row>
    <row r="25" spans="1:14" s="61" customFormat="1" ht="21" customHeight="1">
      <c r="A25" s="54" t="s">
        <v>79</v>
      </c>
      <c r="B25" s="55" t="s">
        <v>103</v>
      </c>
      <c r="C25" s="55" t="s">
        <v>104</v>
      </c>
      <c r="D25" s="56">
        <v>7</v>
      </c>
      <c r="E25" s="56">
        <v>5</v>
      </c>
      <c r="F25" s="57">
        <f t="shared" si="0"/>
        <v>12</v>
      </c>
      <c r="G25" s="57"/>
      <c r="H25" s="56">
        <v>7</v>
      </c>
      <c r="I25" s="56">
        <v>2</v>
      </c>
      <c r="J25" s="58">
        <f t="shared" si="1"/>
        <v>9</v>
      </c>
      <c r="K25" s="59"/>
      <c r="L25" s="60">
        <v>1</v>
      </c>
      <c r="M25" s="59">
        <f t="shared" si="2"/>
        <v>22</v>
      </c>
      <c r="N25" s="65">
        <f t="shared" si="3"/>
        <v>21</v>
      </c>
    </row>
    <row r="26" spans="1:14" s="61" customFormat="1" ht="21" customHeight="1">
      <c r="A26" s="54" t="s">
        <v>79</v>
      </c>
      <c r="B26" s="55" t="s">
        <v>107</v>
      </c>
      <c r="C26" s="55" t="s">
        <v>108</v>
      </c>
      <c r="D26" s="56">
        <v>5</v>
      </c>
      <c r="E26" s="56">
        <v>7</v>
      </c>
      <c r="F26" s="57">
        <f>D26+E26</f>
        <v>12</v>
      </c>
      <c r="G26" s="57"/>
      <c r="H26" s="56">
        <v>6</v>
      </c>
      <c r="I26" s="56">
        <v>9</v>
      </c>
      <c r="J26" s="58">
        <f t="shared" si="1"/>
        <v>15</v>
      </c>
      <c r="K26" s="59"/>
      <c r="L26" s="79">
        <v>3</v>
      </c>
      <c r="M26" s="80">
        <f t="shared" si="2"/>
        <v>30</v>
      </c>
      <c r="N26" s="79">
        <f t="shared" si="3"/>
        <v>27</v>
      </c>
    </row>
    <row r="27" spans="1:14" s="61" customFormat="1" ht="21" customHeight="1">
      <c r="A27" s="54" t="s">
        <v>79</v>
      </c>
      <c r="B27" s="55" t="s">
        <v>105</v>
      </c>
      <c r="C27" s="55" t="s">
        <v>105</v>
      </c>
      <c r="D27" s="56">
        <v>0</v>
      </c>
      <c r="E27" s="56">
        <v>0</v>
      </c>
      <c r="F27" s="57">
        <f t="shared" si="0"/>
        <v>0</v>
      </c>
      <c r="G27" s="57"/>
      <c r="H27" s="56">
        <v>0</v>
      </c>
      <c r="I27" s="56">
        <v>1</v>
      </c>
      <c r="J27" s="58">
        <f t="shared" si="1"/>
        <v>1</v>
      </c>
      <c r="K27" s="59"/>
      <c r="L27" s="79">
        <v>0</v>
      </c>
      <c r="M27" s="80">
        <f t="shared" si="2"/>
        <v>1</v>
      </c>
      <c r="N27" s="79">
        <f t="shared" si="3"/>
        <v>1</v>
      </c>
    </row>
    <row r="28" spans="1:14" s="61" customFormat="1" ht="21" customHeight="1">
      <c r="A28" s="54" t="s">
        <v>79</v>
      </c>
      <c r="B28" s="55" t="s">
        <v>111</v>
      </c>
      <c r="C28" s="55" t="s">
        <v>112</v>
      </c>
      <c r="D28" s="56">
        <v>3</v>
      </c>
      <c r="E28" s="56">
        <v>4</v>
      </c>
      <c r="F28" s="57">
        <f>D28+E28</f>
        <v>7</v>
      </c>
      <c r="H28" s="56">
        <v>15</v>
      </c>
      <c r="I28" s="56">
        <v>22</v>
      </c>
      <c r="J28" s="58">
        <f t="shared" si="1"/>
        <v>37</v>
      </c>
      <c r="K28" s="56"/>
      <c r="L28" s="80">
        <v>3</v>
      </c>
      <c r="M28" s="79">
        <f t="shared" si="2"/>
        <v>47</v>
      </c>
      <c r="N28" s="79">
        <f>M28-L28</f>
        <v>44</v>
      </c>
    </row>
    <row r="29" spans="1:14" s="61" customFormat="1" ht="21" customHeight="1">
      <c r="A29" s="54" t="s">
        <v>79</v>
      </c>
      <c r="B29" s="55" t="s">
        <v>114</v>
      </c>
      <c r="C29" s="55" t="s">
        <v>115</v>
      </c>
      <c r="D29" s="56">
        <v>2</v>
      </c>
      <c r="E29" s="56">
        <v>1</v>
      </c>
      <c r="F29" s="57">
        <f>D29+E29</f>
        <v>3</v>
      </c>
      <c r="G29" s="56"/>
      <c r="H29" s="56">
        <v>1</v>
      </c>
      <c r="I29" s="58">
        <v>2</v>
      </c>
      <c r="J29" s="58">
        <f t="shared" si="1"/>
        <v>3</v>
      </c>
      <c r="K29" s="56"/>
      <c r="L29" s="58">
        <v>1</v>
      </c>
      <c r="M29" s="79">
        <f t="shared" si="2"/>
        <v>7</v>
      </c>
      <c r="N29" s="79">
        <f>M29-L29</f>
        <v>6</v>
      </c>
    </row>
    <row r="30" spans="1:14" s="61" customFormat="1" ht="21" customHeight="1">
      <c r="A30" s="54"/>
      <c r="B30" s="55"/>
      <c r="C30" s="55"/>
      <c r="D30" s="56"/>
      <c r="E30" s="56"/>
      <c r="F30" s="57"/>
      <c r="G30" s="57"/>
      <c r="H30" s="56"/>
      <c r="I30" s="56"/>
      <c r="J30" s="58"/>
      <c r="K30" s="59"/>
      <c r="L30" s="79"/>
      <c r="M30" s="80"/>
      <c r="N30" s="79"/>
    </row>
    <row r="31" spans="1:14" s="61" customFormat="1" ht="21" customHeight="1">
      <c r="A31" s="54"/>
      <c r="B31" s="55"/>
      <c r="C31" s="55"/>
      <c r="D31" s="56"/>
      <c r="E31" s="56"/>
      <c r="F31" s="57"/>
      <c r="G31" s="57"/>
      <c r="H31" s="56"/>
      <c r="I31" s="56"/>
      <c r="J31" s="58"/>
      <c r="K31" s="59"/>
      <c r="L31" s="79"/>
      <c r="M31" s="80"/>
      <c r="N31" s="79"/>
    </row>
    <row r="32" spans="1:14" s="61" customFormat="1" ht="21" customHeight="1">
      <c r="A32" s="54"/>
      <c r="B32" s="55"/>
      <c r="C32" s="55"/>
      <c r="D32" s="56"/>
      <c r="E32" s="56"/>
      <c r="F32" s="57"/>
      <c r="G32" s="57"/>
      <c r="H32" s="56"/>
      <c r="I32" s="56"/>
      <c r="J32" s="58"/>
      <c r="K32" s="59"/>
      <c r="L32" s="79"/>
      <c r="M32" s="80"/>
      <c r="N32" s="79"/>
    </row>
    <row r="33" spans="1:14" s="61" customFormat="1" ht="21" customHeight="1">
      <c r="A33" s="54"/>
      <c r="B33" s="55"/>
      <c r="C33" s="55"/>
      <c r="D33" s="56"/>
      <c r="E33" s="56"/>
      <c r="F33" s="57"/>
      <c r="G33" s="57"/>
      <c r="H33" s="56"/>
      <c r="I33" s="56"/>
      <c r="J33" s="58"/>
      <c r="K33" s="59"/>
      <c r="L33" s="79"/>
      <c r="M33" s="80"/>
      <c r="N33" s="79"/>
    </row>
    <row r="34" spans="1:14" s="61" customFormat="1" ht="21" customHeight="1">
      <c r="A34" s="54"/>
      <c r="B34" s="55"/>
      <c r="C34" s="55"/>
      <c r="D34" s="56"/>
      <c r="E34" s="56"/>
      <c r="F34" s="57"/>
      <c r="G34" s="57"/>
      <c r="H34" s="56"/>
      <c r="I34" s="56"/>
      <c r="J34" s="58"/>
      <c r="K34" s="59"/>
      <c r="L34" s="60"/>
      <c r="M34" s="59"/>
      <c r="N34" s="65"/>
    </row>
    <row r="35" spans="1:14" s="61" customFormat="1" ht="21" customHeight="1">
      <c r="A35" s="54"/>
      <c r="B35" s="55"/>
      <c r="C35" s="55"/>
      <c r="D35" s="56"/>
      <c r="E35" s="56"/>
      <c r="F35" s="57"/>
      <c r="G35" s="57"/>
      <c r="H35" s="56"/>
      <c r="I35" s="56"/>
      <c r="J35" s="58"/>
      <c r="K35" s="59"/>
      <c r="L35" s="60"/>
      <c r="M35" s="59"/>
      <c r="N35" s="65"/>
    </row>
    <row r="36" spans="1:14" s="61" customFormat="1" ht="21" customHeight="1">
      <c r="A36" s="54"/>
      <c r="B36" s="55"/>
      <c r="C36" s="55"/>
      <c r="D36" s="56"/>
      <c r="E36" s="56"/>
      <c r="F36" s="57"/>
      <c r="G36" s="57"/>
      <c r="H36" s="56"/>
      <c r="I36" s="56"/>
      <c r="J36" s="58"/>
      <c r="K36" s="59"/>
      <c r="L36" s="60"/>
      <c r="M36" s="59"/>
      <c r="N36" s="65"/>
    </row>
    <row r="37" spans="1:14" s="61" customFormat="1" ht="21" customHeight="1">
      <c r="A37" s="54"/>
      <c r="B37" s="55"/>
      <c r="C37" s="55"/>
      <c r="D37" s="56"/>
      <c r="E37" s="56"/>
      <c r="F37" s="57"/>
      <c r="G37" s="57"/>
      <c r="H37" s="56"/>
      <c r="I37" s="56"/>
      <c r="J37" s="58"/>
      <c r="K37" s="59"/>
      <c r="L37" s="60"/>
      <c r="M37" s="59"/>
      <c r="N37" s="65"/>
    </row>
    <row r="38" spans="1:14" ht="21" customHeight="1">
      <c r="A38" s="12"/>
      <c r="B38" s="11"/>
      <c r="C38" s="11"/>
      <c r="D38" s="13"/>
      <c r="E38" s="13"/>
      <c r="F38" s="18"/>
      <c r="G38" s="18"/>
      <c r="H38" s="13"/>
      <c r="I38" s="13"/>
      <c r="J38" s="19"/>
      <c r="K38" s="25"/>
      <c r="L38" s="22"/>
      <c r="M38" s="25"/>
      <c r="N38" s="64"/>
    </row>
    <row r="39" spans="1:14" ht="21" customHeight="1">
      <c r="A39" s="12"/>
      <c r="B39" s="11"/>
      <c r="C39" s="11"/>
      <c r="D39" s="13"/>
      <c r="E39" s="13"/>
      <c r="F39" s="18"/>
      <c r="G39" s="18"/>
      <c r="H39" s="13"/>
      <c r="I39" s="13"/>
      <c r="J39" s="19"/>
      <c r="K39" s="25"/>
      <c r="L39" s="22"/>
      <c r="M39" s="25"/>
      <c r="N39" s="64"/>
    </row>
    <row r="40" spans="1:14" ht="21" customHeight="1">
      <c r="A40" s="12"/>
      <c r="B40" s="11"/>
      <c r="C40" s="11"/>
      <c r="D40" s="13"/>
      <c r="E40" s="13"/>
      <c r="F40" s="18"/>
      <c r="G40" s="18"/>
      <c r="H40" s="13"/>
      <c r="I40" s="13"/>
      <c r="J40" s="19"/>
      <c r="K40" s="25"/>
      <c r="L40" s="22"/>
      <c r="M40" s="25"/>
      <c r="N40" s="64"/>
    </row>
    <row r="41" spans="1:14" ht="21" customHeight="1">
      <c r="A41" s="12"/>
      <c r="B41" s="11"/>
      <c r="C41" s="11"/>
      <c r="D41" s="13"/>
      <c r="E41" s="13"/>
      <c r="F41" s="18"/>
      <c r="G41" s="18"/>
      <c r="H41" s="13"/>
      <c r="I41" s="13"/>
      <c r="J41" s="19"/>
      <c r="K41" s="25"/>
      <c r="L41" s="22"/>
      <c r="M41" s="25"/>
      <c r="N41" s="64"/>
    </row>
    <row r="42" spans="1:14" ht="21" customHeight="1">
      <c r="A42" s="12"/>
      <c r="B42" s="11"/>
      <c r="C42" s="11"/>
      <c r="D42" s="13"/>
      <c r="E42" s="13"/>
      <c r="F42" s="18"/>
      <c r="G42" s="18"/>
      <c r="H42" s="13"/>
      <c r="I42" s="13"/>
      <c r="J42" s="19"/>
      <c r="K42" s="25"/>
      <c r="L42" s="22"/>
      <c r="M42" s="25"/>
      <c r="N42" s="64"/>
    </row>
    <row r="43" spans="1:14" ht="21" customHeight="1">
      <c r="A43" s="35"/>
      <c r="B43" s="13"/>
      <c r="C43" s="13"/>
      <c r="D43" s="13"/>
      <c r="E43" s="13"/>
      <c r="F43" s="19"/>
      <c r="G43" s="19"/>
      <c r="H43" s="13"/>
      <c r="I43" s="13"/>
      <c r="J43" s="19"/>
      <c r="K43" s="25"/>
      <c r="L43" s="22"/>
      <c r="M43" s="25"/>
      <c r="N43" s="64"/>
    </row>
    <row r="44" spans="1:14" ht="21" customHeight="1">
      <c r="A44" s="35"/>
      <c r="B44" s="13"/>
      <c r="C44" s="13"/>
      <c r="D44" s="13"/>
      <c r="E44" s="13"/>
      <c r="F44" s="19"/>
      <c r="G44" s="19"/>
      <c r="H44" s="13"/>
      <c r="I44" s="13"/>
      <c r="J44" s="19"/>
      <c r="K44" s="25"/>
      <c r="L44" s="22"/>
      <c r="M44" s="25"/>
      <c r="N44" s="64"/>
    </row>
    <row r="45" spans="1:14" s="16" customFormat="1" ht="21" customHeight="1">
      <c r="A45" s="15"/>
      <c r="B45" s="14"/>
      <c r="C45" s="14"/>
      <c r="D45" s="13"/>
      <c r="E45" s="13"/>
      <c r="F45" s="19"/>
      <c r="G45" s="19"/>
      <c r="H45" s="13"/>
      <c r="I45" s="13"/>
      <c r="J45" s="19"/>
      <c r="K45" s="25"/>
      <c r="L45" s="22"/>
      <c r="M45" s="25"/>
      <c r="N45" s="66"/>
    </row>
    <row r="46" spans="1:14" ht="13.5" thickBot="1">
      <c r="A46" s="121" t="s">
        <v>4</v>
      </c>
      <c r="B46" s="122"/>
      <c r="C46" s="123"/>
      <c r="D46" s="20">
        <f>SUM(D12:D45)</f>
        <v>126</v>
      </c>
      <c r="E46" s="20">
        <f aca="true" t="shared" si="4" ref="E46:N46">SUM(E12:E45)</f>
        <v>122</v>
      </c>
      <c r="F46" s="20">
        <f t="shared" si="4"/>
        <v>248</v>
      </c>
      <c r="G46" s="20">
        <f t="shared" si="4"/>
        <v>0</v>
      </c>
      <c r="H46" s="20">
        <f t="shared" si="4"/>
        <v>96</v>
      </c>
      <c r="I46" s="20">
        <f t="shared" si="4"/>
        <v>106</v>
      </c>
      <c r="J46" s="20">
        <f t="shared" si="4"/>
        <v>202</v>
      </c>
      <c r="K46" s="20">
        <f t="shared" si="4"/>
        <v>0</v>
      </c>
      <c r="L46" s="20">
        <f t="shared" si="4"/>
        <v>57</v>
      </c>
      <c r="M46" s="20">
        <f t="shared" si="4"/>
        <v>507</v>
      </c>
      <c r="N46" s="20">
        <f t="shared" si="4"/>
        <v>450</v>
      </c>
    </row>
    <row r="47" ht="9.75" customHeight="1"/>
    <row r="48" ht="12.75">
      <c r="M48" s="17"/>
    </row>
    <row r="49" ht="12.75"/>
    <row r="50" spans="1:2" ht="12.75">
      <c r="A50" s="126"/>
      <c r="B50" s="12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/>
  <mergeCells count="20">
    <mergeCell ref="A1:N1"/>
    <mergeCell ref="A2:N2"/>
    <mergeCell ref="A3:N3"/>
    <mergeCell ref="A4:N4"/>
    <mergeCell ref="C5:E5"/>
    <mergeCell ref="B7:F7"/>
    <mergeCell ref="B8:F8"/>
    <mergeCell ref="A9:A11"/>
    <mergeCell ref="B9:C10"/>
    <mergeCell ref="D9:F9"/>
    <mergeCell ref="H9:J9"/>
    <mergeCell ref="M9:M11"/>
    <mergeCell ref="A46:C46"/>
    <mergeCell ref="A50:B50"/>
    <mergeCell ref="N9:N11"/>
    <mergeCell ref="D10:E10"/>
    <mergeCell ref="F10:F11"/>
    <mergeCell ref="H10:I10"/>
    <mergeCell ref="J10:J11"/>
    <mergeCell ref="L10:L11"/>
  </mergeCells>
  <dataValidations count="4">
    <dataValidation type="list" allowBlank="1" showInputMessage="1" showErrorMessage="1" sqref="L7 H5">
      <formula1>año</formula1>
    </dataValidation>
    <dataValidation type="list" allowBlank="1" showInputMessage="1" showErrorMessage="1" sqref="J7:K7">
      <formula1>dia</formula1>
    </dataValidation>
    <dataValidation type="list" allowBlank="1" showInputMessage="1" showErrorMessage="1" sqref="B7:G7">
      <formula1>estado</formula1>
    </dataValidation>
    <dataValidation type="list" allowBlank="1" showInputMessage="1" showErrorMessage="1" sqref="F5:G5">
      <formula1>mes</formula1>
    </dataValidation>
  </dataValidations>
  <printOptions horizontalCentered="1" verticalCentered="1"/>
  <pageMargins left="0.1968503937007874" right="0" top="0.3937007874015748" bottom="0.984251968503937" header="0" footer="0.3937007874015748"/>
  <pageSetup horizontalDpi="600" verticalDpi="600" orientation="portrait" scale="55" r:id="rId4"/>
  <headerFooter scaleWithDoc="0" alignWithMargins="0">
    <oddFooter>&amp;L                                             
       ELABORÓ (Nombre y Firma)&amp;RAUTORIZÓ (Nombre y Firma)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F16:L47"/>
  <sheetViews>
    <sheetView zoomScalePageLayoutView="0" workbookViewId="0" topLeftCell="A14">
      <selection activeCell="J17" sqref="J17"/>
    </sheetView>
  </sheetViews>
  <sheetFormatPr defaultColWidth="11.421875" defaultRowHeight="12.75"/>
  <sheetData>
    <row r="16" spans="6:10" ht="12.75">
      <c r="F16" s="32">
        <v>1</v>
      </c>
      <c r="G16" s="32" t="s">
        <v>27</v>
      </c>
      <c r="H16" s="32">
        <v>2001</v>
      </c>
      <c r="I16" s="32" t="s">
        <v>39</v>
      </c>
      <c r="J16" s="32" t="s">
        <v>73</v>
      </c>
    </row>
    <row r="17" spans="6:10" ht="12.75">
      <c r="F17" s="32">
        <v>2</v>
      </c>
      <c r="G17" s="32" t="s">
        <v>28</v>
      </c>
      <c r="H17" s="32">
        <v>2002</v>
      </c>
      <c r="I17" s="32" t="s">
        <v>40</v>
      </c>
      <c r="J17" s="32" t="s">
        <v>74</v>
      </c>
    </row>
    <row r="18" spans="6:9" ht="12.75">
      <c r="F18" s="32">
        <v>3</v>
      </c>
      <c r="G18" s="32" t="s">
        <v>29</v>
      </c>
      <c r="H18" s="32">
        <v>2003</v>
      </c>
      <c r="I18" s="32" t="s">
        <v>41</v>
      </c>
    </row>
    <row r="19" spans="6:9" ht="12.75">
      <c r="F19" s="32">
        <v>4</v>
      </c>
      <c r="G19" s="32" t="s">
        <v>30</v>
      </c>
      <c r="H19" s="32">
        <v>2004</v>
      </c>
      <c r="I19" s="32" t="s">
        <v>42</v>
      </c>
    </row>
    <row r="20" spans="6:9" ht="12.75">
      <c r="F20" s="32">
        <v>5</v>
      </c>
      <c r="G20" s="32" t="s">
        <v>31</v>
      </c>
      <c r="H20" s="32">
        <v>2005</v>
      </c>
      <c r="I20" s="32" t="s">
        <v>43</v>
      </c>
    </row>
    <row r="21" spans="6:9" ht="12.75">
      <c r="F21" s="32">
        <v>6</v>
      </c>
      <c r="G21" s="32" t="s">
        <v>32</v>
      </c>
      <c r="H21" s="32">
        <v>2006</v>
      </c>
      <c r="I21" s="32" t="s">
        <v>44</v>
      </c>
    </row>
    <row r="22" spans="6:12" ht="12.75">
      <c r="F22" s="32">
        <v>7</v>
      </c>
      <c r="G22" s="32" t="s">
        <v>33</v>
      </c>
      <c r="H22" s="32">
        <v>2007</v>
      </c>
      <c r="I22" s="32" t="s">
        <v>45</v>
      </c>
      <c r="L22" s="34"/>
    </row>
    <row r="23" spans="6:12" ht="12.75">
      <c r="F23" s="32">
        <v>8</v>
      </c>
      <c r="G23" s="32" t="s">
        <v>34</v>
      </c>
      <c r="H23" s="32">
        <v>2008</v>
      </c>
      <c r="I23" s="32" t="s">
        <v>46</v>
      </c>
      <c r="L23" s="34"/>
    </row>
    <row r="24" spans="6:9" ht="12.75">
      <c r="F24" s="32">
        <v>9</v>
      </c>
      <c r="G24" s="32" t="s">
        <v>35</v>
      </c>
      <c r="H24" s="32">
        <v>2009</v>
      </c>
      <c r="I24" s="32" t="s">
        <v>47</v>
      </c>
    </row>
    <row r="25" spans="6:9" ht="12.75">
      <c r="F25" s="32">
        <v>10</v>
      </c>
      <c r="G25" s="32" t="s">
        <v>36</v>
      </c>
      <c r="H25" s="32">
        <v>2010</v>
      </c>
      <c r="I25" s="32" t="s">
        <v>48</v>
      </c>
    </row>
    <row r="26" spans="6:9" ht="12.75">
      <c r="F26" s="32">
        <v>11</v>
      </c>
      <c r="G26" s="32" t="s">
        <v>37</v>
      </c>
      <c r="H26" s="32">
        <v>2011</v>
      </c>
      <c r="I26" s="32" t="s">
        <v>49</v>
      </c>
    </row>
    <row r="27" spans="6:9" ht="12.75">
      <c r="F27" s="32">
        <v>12</v>
      </c>
      <c r="G27" s="32" t="s">
        <v>38</v>
      </c>
      <c r="H27" s="32">
        <v>2012</v>
      </c>
      <c r="I27" s="32" t="s">
        <v>50</v>
      </c>
    </row>
    <row r="28" spans="6:9" ht="12.75">
      <c r="F28" s="32">
        <v>13</v>
      </c>
      <c r="G28" s="32"/>
      <c r="H28" s="32">
        <v>2013</v>
      </c>
      <c r="I28" s="32" t="s">
        <v>51</v>
      </c>
    </row>
    <row r="29" spans="6:9" ht="12.75">
      <c r="F29" s="32">
        <v>14</v>
      </c>
      <c r="G29" s="32"/>
      <c r="H29" s="32">
        <v>2014</v>
      </c>
      <c r="I29" s="32" t="s">
        <v>52</v>
      </c>
    </row>
    <row r="30" spans="6:9" ht="12.75">
      <c r="F30" s="32">
        <v>15</v>
      </c>
      <c r="G30" s="32"/>
      <c r="H30" s="32">
        <v>2015</v>
      </c>
      <c r="I30" s="32" t="s">
        <v>53</v>
      </c>
    </row>
    <row r="31" spans="6:9" ht="12.75">
      <c r="F31" s="32">
        <v>16</v>
      </c>
      <c r="G31" s="32"/>
      <c r="H31" s="32">
        <v>2016</v>
      </c>
      <c r="I31" s="32" t="s">
        <v>54</v>
      </c>
    </row>
    <row r="32" spans="6:9" ht="12.75">
      <c r="F32" s="32">
        <v>17</v>
      </c>
      <c r="G32" s="32"/>
      <c r="H32" s="32">
        <v>2017</v>
      </c>
      <c r="I32" s="32" t="s">
        <v>55</v>
      </c>
    </row>
    <row r="33" spans="6:9" ht="12.75">
      <c r="F33" s="32">
        <v>18</v>
      </c>
      <c r="G33" s="32"/>
      <c r="H33" s="32">
        <v>2018</v>
      </c>
      <c r="I33" s="32" t="s">
        <v>56</v>
      </c>
    </row>
    <row r="34" spans="6:9" ht="12.75">
      <c r="F34" s="32">
        <v>19</v>
      </c>
      <c r="G34" s="32"/>
      <c r="H34" s="32">
        <v>2019</v>
      </c>
      <c r="I34" s="32" t="s">
        <v>57</v>
      </c>
    </row>
    <row r="35" spans="6:9" ht="12.75">
      <c r="F35" s="32">
        <v>20</v>
      </c>
      <c r="G35" s="32"/>
      <c r="H35" s="32">
        <v>2020</v>
      </c>
      <c r="I35" s="32" t="s">
        <v>58</v>
      </c>
    </row>
    <row r="36" spans="6:9" ht="12.75">
      <c r="F36" s="32">
        <v>21</v>
      </c>
      <c r="G36" s="32"/>
      <c r="H36" s="32">
        <v>2021</v>
      </c>
      <c r="I36" s="32" t="s">
        <v>59</v>
      </c>
    </row>
    <row r="37" spans="6:9" ht="12.75">
      <c r="F37" s="32">
        <v>22</v>
      </c>
      <c r="G37" s="32"/>
      <c r="H37" s="32">
        <v>2022</v>
      </c>
      <c r="I37" s="32" t="s">
        <v>60</v>
      </c>
    </row>
    <row r="38" spans="6:9" ht="12.75">
      <c r="F38" s="32">
        <v>23</v>
      </c>
      <c r="G38" s="32"/>
      <c r="H38" s="32">
        <v>2023</v>
      </c>
      <c r="I38" s="32" t="s">
        <v>61</v>
      </c>
    </row>
    <row r="39" spans="6:9" ht="12.75">
      <c r="F39" s="32">
        <v>24</v>
      </c>
      <c r="G39" s="32"/>
      <c r="H39" s="32">
        <v>2024</v>
      </c>
      <c r="I39" s="32" t="s">
        <v>62</v>
      </c>
    </row>
    <row r="40" spans="6:9" ht="12.75">
      <c r="F40" s="32">
        <v>25</v>
      </c>
      <c r="G40" s="32"/>
      <c r="H40" s="32">
        <v>2025</v>
      </c>
      <c r="I40" s="32" t="s">
        <v>63</v>
      </c>
    </row>
    <row r="41" spans="6:9" ht="12.75">
      <c r="F41" s="32">
        <v>26</v>
      </c>
      <c r="G41" s="32"/>
      <c r="H41" s="32">
        <v>2026</v>
      </c>
      <c r="I41" s="32" t="s">
        <v>64</v>
      </c>
    </row>
    <row r="42" spans="6:9" ht="12.75">
      <c r="F42" s="32">
        <v>27</v>
      </c>
      <c r="G42" s="32"/>
      <c r="H42" s="32">
        <v>2027</v>
      </c>
      <c r="I42" s="32" t="s">
        <v>65</v>
      </c>
    </row>
    <row r="43" spans="6:9" ht="12.75">
      <c r="F43" s="32">
        <v>28</v>
      </c>
      <c r="G43" s="32"/>
      <c r="H43" s="32">
        <v>2028</v>
      </c>
      <c r="I43" s="32" t="s">
        <v>66</v>
      </c>
    </row>
    <row r="44" spans="6:9" ht="12.75">
      <c r="F44" s="32">
        <v>29</v>
      </c>
      <c r="G44" s="32"/>
      <c r="H44" s="32">
        <v>2029</v>
      </c>
      <c r="I44" s="32" t="s">
        <v>67</v>
      </c>
    </row>
    <row r="45" spans="6:9" ht="12.75">
      <c r="F45" s="32">
        <v>30</v>
      </c>
      <c r="G45" s="32"/>
      <c r="H45" s="32">
        <v>2030</v>
      </c>
      <c r="I45" s="32" t="s">
        <v>68</v>
      </c>
    </row>
    <row r="46" spans="6:9" ht="12.75">
      <c r="F46" s="32">
        <v>31</v>
      </c>
      <c r="G46" s="32"/>
      <c r="H46" s="32">
        <v>2031</v>
      </c>
      <c r="I46" s="32" t="s">
        <v>69</v>
      </c>
    </row>
    <row r="47" spans="6:9" ht="12.75">
      <c r="F47" s="32"/>
      <c r="G47" s="32"/>
      <c r="H47" s="32"/>
      <c r="I47" s="32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Pc_Universidad</dc:creator>
  <cp:keywords/>
  <dc:description/>
  <cp:lastModifiedBy>dif</cp:lastModifiedBy>
  <cp:lastPrinted>2022-10-03T18:05:34Z</cp:lastPrinted>
  <dcterms:created xsi:type="dcterms:W3CDTF">2007-12-11T20:33:16Z</dcterms:created>
  <dcterms:modified xsi:type="dcterms:W3CDTF">2022-10-31T16:21:26Z</dcterms:modified>
  <cp:category/>
  <cp:version/>
  <cp:contentType/>
  <cp:contentStatus/>
</cp:coreProperties>
</file>